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BHU N\Downloads\"/>
    </mc:Choice>
  </mc:AlternateContent>
  <xr:revisionPtr revIDLastSave="0" documentId="13_ncr:1_{EFF8BF8C-628B-41A2-A482-F363C8CB3B35}" xr6:coauthVersionLast="47" xr6:coauthVersionMax="47" xr10:uidLastSave="{00000000-0000-0000-0000-000000000000}"/>
  <bookViews>
    <workbookView xWindow="-120" yWindow="-120" windowWidth="29040" windowHeight="15720" tabRatio="670" activeTab="3" xr2:uid="{00000000-000D-0000-FFFF-FFFF00000000}"/>
  </bookViews>
  <sheets>
    <sheet name="How-to use" sheetId="38" r:id="rId1"/>
    <sheet name="Cuboid" sheetId="46" r:id="rId2"/>
    <sheet name="Spectro device Setting" sheetId="37" r:id="rId3"/>
    <sheet name="Multi sample measure" sheetId="41" r:id="rId4"/>
    <sheet name="Single measure" sheetId="45" r:id="rId5"/>
  </sheets>
  <definedNames>
    <definedName name="_xlnm._FilterDatabase" localSheetId="3" hidden="1">'Multi sample measure'!#REF!</definedName>
    <definedName name="_xlnm._FilterDatabase" localSheetId="4" hidden="1">'Single measure'!#REF!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28" i="45" l="1"/>
  <c r="AN28" i="45"/>
  <c r="AM28" i="45"/>
  <c r="AL28" i="45"/>
  <c r="U28" i="45"/>
  <c r="M28" i="45"/>
  <c r="L28" i="45"/>
  <c r="K28" i="45"/>
  <c r="AV27" i="45"/>
  <c r="AN27" i="45"/>
  <c r="AM27" i="45"/>
  <c r="AL27" i="45"/>
  <c r="U27" i="45"/>
  <c r="M27" i="45"/>
  <c r="L27" i="45"/>
  <c r="K27" i="45"/>
  <c r="AV26" i="45"/>
  <c r="AP26" i="45"/>
  <c r="AN26" i="45"/>
  <c r="AM26" i="45"/>
  <c r="AL26" i="45"/>
  <c r="U26" i="45"/>
  <c r="O26" i="45"/>
  <c r="M26" i="45"/>
  <c r="L26" i="45"/>
  <c r="K26" i="45"/>
  <c r="AV25" i="45"/>
  <c r="AO25" i="45"/>
  <c r="AN25" i="45"/>
  <c r="AM25" i="45"/>
  <c r="AL25" i="45"/>
  <c r="U25" i="45"/>
  <c r="N25" i="45"/>
  <c r="M25" i="45"/>
  <c r="L25" i="45"/>
  <c r="K25" i="45"/>
  <c r="AV24" i="45"/>
  <c r="AR24" i="45"/>
  <c r="AN24" i="45"/>
  <c r="AM24" i="45"/>
  <c r="AL24" i="45"/>
  <c r="U24" i="45"/>
  <c r="Q24" i="45"/>
  <c r="M24" i="45"/>
  <c r="L24" i="45"/>
  <c r="K24" i="45"/>
  <c r="AV23" i="45"/>
  <c r="AR23" i="45"/>
  <c r="AN23" i="45"/>
  <c r="AM23" i="45"/>
  <c r="AL23" i="45"/>
  <c r="U23" i="45"/>
  <c r="Q23" i="45"/>
  <c r="M23" i="45"/>
  <c r="L23" i="45"/>
  <c r="K23" i="45"/>
  <c r="AV22" i="45"/>
  <c r="AN22" i="45"/>
  <c r="AM22" i="45"/>
  <c r="AL22" i="45"/>
  <c r="U22" i="45"/>
  <c r="M22" i="45"/>
  <c r="L22" i="45"/>
  <c r="K22" i="45"/>
  <c r="AP21" i="45"/>
  <c r="AN21" i="45"/>
  <c r="AM21" i="45"/>
  <c r="AL21" i="45"/>
  <c r="O21" i="45"/>
  <c r="M21" i="45"/>
  <c r="L21" i="45"/>
  <c r="K21" i="45"/>
  <c r="AV20" i="45"/>
  <c r="AQ20" i="45"/>
  <c r="AN20" i="45"/>
  <c r="AM20" i="45"/>
  <c r="AL20" i="45"/>
  <c r="U20" i="45"/>
  <c r="P20" i="45"/>
  <c r="M20" i="45"/>
  <c r="L20" i="45"/>
  <c r="K20" i="45"/>
  <c r="AV19" i="45"/>
  <c r="AQ19" i="45"/>
  <c r="AN19" i="45"/>
  <c r="AM19" i="45"/>
  <c r="AL19" i="45"/>
  <c r="U19" i="45"/>
  <c r="P19" i="45"/>
  <c r="M19" i="45"/>
  <c r="L19" i="45"/>
  <c r="K19" i="45"/>
  <c r="AV18" i="45"/>
  <c r="AO18" i="45"/>
  <c r="AN18" i="45"/>
  <c r="AM18" i="45"/>
  <c r="AL18" i="45"/>
  <c r="U18" i="45"/>
  <c r="N18" i="45"/>
  <c r="M18" i="45"/>
  <c r="L18" i="45"/>
  <c r="K18" i="45"/>
  <c r="AR17" i="45"/>
  <c r="AN17" i="45"/>
  <c r="AM17" i="45"/>
  <c r="AL17" i="45"/>
  <c r="Q17" i="45"/>
  <c r="M17" i="45"/>
  <c r="L17" i="45"/>
  <c r="K17" i="45"/>
  <c r="AP16" i="45"/>
  <c r="AN16" i="45"/>
  <c r="AM16" i="45"/>
  <c r="AL16" i="45"/>
  <c r="O16" i="45"/>
  <c r="M16" i="45"/>
  <c r="L16" i="45"/>
  <c r="K16" i="45"/>
  <c r="AN15" i="45"/>
  <c r="AM15" i="45"/>
  <c r="AL15" i="45"/>
  <c r="M15" i="45"/>
  <c r="L15" i="45"/>
  <c r="K15" i="45"/>
  <c r="AV14" i="45"/>
  <c r="AO14" i="45"/>
  <c r="AN14" i="45"/>
  <c r="AM14" i="45"/>
  <c r="AL14" i="45"/>
  <c r="U14" i="45"/>
  <c r="N14" i="45"/>
  <c r="M14" i="45"/>
  <c r="L14" i="45"/>
  <c r="K14" i="45"/>
  <c r="AV13" i="45"/>
  <c r="AN13" i="45"/>
  <c r="AM13" i="45"/>
  <c r="AL13" i="45"/>
  <c r="U13" i="45"/>
  <c r="M13" i="45"/>
  <c r="L13" i="45"/>
  <c r="K13" i="45"/>
  <c r="AV12" i="45"/>
  <c r="AN12" i="45"/>
  <c r="AM12" i="45"/>
  <c r="AL12" i="45"/>
  <c r="U12" i="45"/>
  <c r="M12" i="45"/>
  <c r="L12" i="45"/>
  <c r="K12" i="45"/>
  <c r="AV11" i="45"/>
  <c r="AN11" i="45"/>
  <c r="AM11" i="45"/>
  <c r="AL11" i="45"/>
  <c r="U11" i="45"/>
  <c r="M11" i="45"/>
  <c r="L11" i="45"/>
  <c r="K11" i="45"/>
  <c r="AV10" i="45"/>
  <c r="AQ10" i="45"/>
  <c r="AN10" i="45"/>
  <c r="AM10" i="45"/>
  <c r="AL10" i="45"/>
  <c r="U10" i="45"/>
  <c r="P10" i="45"/>
  <c r="M10" i="45"/>
  <c r="L10" i="45"/>
  <c r="K10" i="45"/>
  <c r="AV9" i="45"/>
  <c r="AN9" i="45"/>
  <c r="AM9" i="45"/>
  <c r="AL9" i="45"/>
  <c r="U9" i="45"/>
  <c r="M9" i="45"/>
  <c r="L9" i="45"/>
  <c r="K9" i="45"/>
  <c r="AV8" i="45"/>
  <c r="AN8" i="45"/>
  <c r="AM8" i="45"/>
  <c r="AL8" i="45"/>
  <c r="U8" i="45"/>
  <c r="M8" i="45"/>
  <c r="L8" i="45"/>
  <c r="K8" i="45"/>
  <c r="AV7" i="45"/>
  <c r="AV15" i="45" s="1"/>
  <c r="U7" i="45"/>
  <c r="L56" i="41"/>
  <c r="U120" i="41"/>
  <c r="M120" i="41"/>
  <c r="L120" i="41"/>
  <c r="K120" i="41"/>
  <c r="AV120" i="41"/>
  <c r="AN120" i="41"/>
  <c r="AM120" i="41"/>
  <c r="AL120" i="41"/>
  <c r="U119" i="41"/>
  <c r="M119" i="41"/>
  <c r="L119" i="41"/>
  <c r="K119" i="41"/>
  <c r="AV119" i="41"/>
  <c r="AN119" i="41"/>
  <c r="AM119" i="41"/>
  <c r="AL119" i="41"/>
  <c r="U118" i="41"/>
  <c r="O118" i="41"/>
  <c r="M118" i="41"/>
  <c r="L118" i="41"/>
  <c r="K118" i="41"/>
  <c r="AV118" i="41"/>
  <c r="AP118" i="41"/>
  <c r="AN118" i="41"/>
  <c r="AM118" i="41"/>
  <c r="AL118" i="41"/>
  <c r="U117" i="41"/>
  <c r="N117" i="41"/>
  <c r="M117" i="41"/>
  <c r="L117" i="41"/>
  <c r="K117" i="41"/>
  <c r="AV117" i="41"/>
  <c r="AO117" i="41"/>
  <c r="AN117" i="41"/>
  <c r="AM117" i="41"/>
  <c r="AL117" i="41"/>
  <c r="U116" i="41"/>
  <c r="Q116" i="41"/>
  <c r="M116" i="41"/>
  <c r="L116" i="41"/>
  <c r="K116" i="41"/>
  <c r="AV116" i="41"/>
  <c r="AR116" i="41"/>
  <c r="AN116" i="41"/>
  <c r="AM116" i="41"/>
  <c r="AL116" i="41"/>
  <c r="U115" i="41"/>
  <c r="Q115" i="41"/>
  <c r="M115" i="41"/>
  <c r="L115" i="41"/>
  <c r="K115" i="41"/>
  <c r="AV115" i="41"/>
  <c r="AR115" i="41"/>
  <c r="AN115" i="41"/>
  <c r="AM115" i="41"/>
  <c r="AL115" i="41"/>
  <c r="U114" i="41"/>
  <c r="M114" i="41"/>
  <c r="L114" i="41"/>
  <c r="K114" i="41"/>
  <c r="AV114" i="41"/>
  <c r="AN114" i="41"/>
  <c r="AM114" i="41"/>
  <c r="AL114" i="41"/>
  <c r="O113" i="41"/>
  <c r="M113" i="41"/>
  <c r="L113" i="41"/>
  <c r="K113" i="41"/>
  <c r="AP113" i="41"/>
  <c r="AN113" i="41"/>
  <c r="AM113" i="41"/>
  <c r="AL113" i="41"/>
  <c r="U112" i="41"/>
  <c r="P112" i="41"/>
  <c r="M112" i="41"/>
  <c r="L112" i="41"/>
  <c r="K112" i="41"/>
  <c r="AV112" i="41"/>
  <c r="AQ112" i="41"/>
  <c r="AN112" i="41"/>
  <c r="AM112" i="41"/>
  <c r="AL112" i="41"/>
  <c r="U111" i="41"/>
  <c r="P111" i="41"/>
  <c r="M111" i="41"/>
  <c r="L111" i="41"/>
  <c r="K111" i="41"/>
  <c r="AV111" i="41"/>
  <c r="AQ111" i="41"/>
  <c r="AN111" i="41"/>
  <c r="AM111" i="41"/>
  <c r="AL111" i="41"/>
  <c r="U110" i="41"/>
  <c r="N110" i="41"/>
  <c r="M110" i="41"/>
  <c r="L110" i="41"/>
  <c r="K110" i="41"/>
  <c r="AV110" i="41"/>
  <c r="AO110" i="41"/>
  <c r="AN110" i="41"/>
  <c r="AM110" i="41"/>
  <c r="AL110" i="41"/>
  <c r="Q109" i="41"/>
  <c r="M109" i="41"/>
  <c r="L109" i="41"/>
  <c r="K109" i="41"/>
  <c r="AR109" i="41"/>
  <c r="AN109" i="41"/>
  <c r="AM109" i="41"/>
  <c r="AL109" i="41"/>
  <c r="O108" i="41"/>
  <c r="M108" i="41"/>
  <c r="L108" i="41"/>
  <c r="K108" i="41"/>
  <c r="AP108" i="41"/>
  <c r="AN108" i="41"/>
  <c r="AM108" i="41"/>
  <c r="AL108" i="41"/>
  <c r="M107" i="41"/>
  <c r="L107" i="41"/>
  <c r="K107" i="41"/>
  <c r="AN107" i="41"/>
  <c r="AM107" i="41"/>
  <c r="AL107" i="41"/>
  <c r="U106" i="41"/>
  <c r="N106" i="41"/>
  <c r="M106" i="41"/>
  <c r="L106" i="41"/>
  <c r="K106" i="41"/>
  <c r="AV106" i="41"/>
  <c r="AO106" i="41"/>
  <c r="AN106" i="41"/>
  <c r="AM106" i="41"/>
  <c r="AL106" i="41"/>
  <c r="U105" i="41"/>
  <c r="M105" i="41"/>
  <c r="L105" i="41"/>
  <c r="K105" i="41"/>
  <c r="AV105" i="41"/>
  <c r="AN105" i="41"/>
  <c r="AM105" i="41"/>
  <c r="AL105" i="41"/>
  <c r="U104" i="41"/>
  <c r="M104" i="41"/>
  <c r="L104" i="41"/>
  <c r="K104" i="41"/>
  <c r="AV104" i="41"/>
  <c r="AN104" i="41"/>
  <c r="AM104" i="41"/>
  <c r="AL104" i="41"/>
  <c r="U103" i="41"/>
  <c r="M103" i="41"/>
  <c r="L103" i="41"/>
  <c r="K103" i="41"/>
  <c r="AV103" i="41"/>
  <c r="AN103" i="41"/>
  <c r="AM103" i="41"/>
  <c r="AL103" i="41"/>
  <c r="U102" i="41"/>
  <c r="P102" i="41"/>
  <c r="M102" i="41"/>
  <c r="L102" i="41"/>
  <c r="K102" i="41"/>
  <c r="AV102" i="41"/>
  <c r="AQ102" i="41"/>
  <c r="AN102" i="41"/>
  <c r="AM102" i="41"/>
  <c r="AL102" i="41"/>
  <c r="U101" i="41"/>
  <c r="M101" i="41"/>
  <c r="L101" i="41"/>
  <c r="K101" i="41"/>
  <c r="AV101" i="41"/>
  <c r="AN101" i="41"/>
  <c r="AM101" i="41"/>
  <c r="AL101" i="41"/>
  <c r="U100" i="41"/>
  <c r="M100" i="41"/>
  <c r="L100" i="41"/>
  <c r="K100" i="41"/>
  <c r="AV100" i="41"/>
  <c r="AN100" i="41"/>
  <c r="AM100" i="41"/>
  <c r="AL100" i="41"/>
  <c r="U99" i="41"/>
  <c r="AV99" i="41"/>
  <c r="U97" i="41"/>
  <c r="M97" i="41"/>
  <c r="L97" i="41"/>
  <c r="K97" i="41"/>
  <c r="AV97" i="41"/>
  <c r="AN97" i="41"/>
  <c r="AM97" i="41"/>
  <c r="AL97" i="41"/>
  <c r="U96" i="41"/>
  <c r="M96" i="41"/>
  <c r="L96" i="41"/>
  <c r="K96" i="41"/>
  <c r="AV96" i="41"/>
  <c r="AN96" i="41"/>
  <c r="AM96" i="41"/>
  <c r="AL96" i="41"/>
  <c r="U95" i="41"/>
  <c r="O95" i="41"/>
  <c r="M95" i="41"/>
  <c r="L95" i="41"/>
  <c r="K95" i="41"/>
  <c r="AV95" i="41"/>
  <c r="AP95" i="41"/>
  <c r="AN95" i="41"/>
  <c r="AM95" i="41"/>
  <c r="AL95" i="41"/>
  <c r="U94" i="41"/>
  <c r="N94" i="41"/>
  <c r="M94" i="41"/>
  <c r="L94" i="41"/>
  <c r="K94" i="41"/>
  <c r="AV94" i="41"/>
  <c r="AO94" i="41"/>
  <c r="AN94" i="41"/>
  <c r="AM94" i="41"/>
  <c r="AL94" i="41"/>
  <c r="U93" i="41"/>
  <c r="Q93" i="41"/>
  <c r="M93" i="41"/>
  <c r="L93" i="41"/>
  <c r="K93" i="41"/>
  <c r="AV93" i="41"/>
  <c r="AR93" i="41"/>
  <c r="AN93" i="41"/>
  <c r="AM93" i="41"/>
  <c r="AL93" i="41"/>
  <c r="U92" i="41"/>
  <c r="Q92" i="41"/>
  <c r="M92" i="41"/>
  <c r="L92" i="41"/>
  <c r="K92" i="41"/>
  <c r="AV92" i="41"/>
  <c r="AR92" i="41"/>
  <c r="AN92" i="41"/>
  <c r="AM92" i="41"/>
  <c r="AL92" i="41"/>
  <c r="U91" i="41"/>
  <c r="M91" i="41"/>
  <c r="L91" i="41"/>
  <c r="K91" i="41"/>
  <c r="AV91" i="41"/>
  <c r="AN91" i="41"/>
  <c r="AM91" i="41"/>
  <c r="AL91" i="41"/>
  <c r="O90" i="41"/>
  <c r="M90" i="41"/>
  <c r="L90" i="41"/>
  <c r="K90" i="41"/>
  <c r="AP90" i="41"/>
  <c r="AN90" i="41"/>
  <c r="AM90" i="41"/>
  <c r="AL90" i="41"/>
  <c r="U89" i="41"/>
  <c r="P89" i="41"/>
  <c r="M89" i="41"/>
  <c r="L89" i="41"/>
  <c r="K89" i="41"/>
  <c r="AV89" i="41"/>
  <c r="AQ89" i="41"/>
  <c r="AN89" i="41"/>
  <c r="AM89" i="41"/>
  <c r="AL89" i="41"/>
  <c r="U88" i="41"/>
  <c r="P88" i="41"/>
  <c r="M88" i="41"/>
  <c r="L88" i="41"/>
  <c r="K88" i="41"/>
  <c r="AV88" i="41"/>
  <c r="AQ88" i="41"/>
  <c r="AN88" i="41"/>
  <c r="AM88" i="41"/>
  <c r="AL88" i="41"/>
  <c r="U87" i="41"/>
  <c r="N87" i="41"/>
  <c r="M87" i="41"/>
  <c r="L87" i="41"/>
  <c r="K87" i="41"/>
  <c r="AV87" i="41"/>
  <c r="AO87" i="41"/>
  <c r="AN87" i="41"/>
  <c r="AM87" i="41"/>
  <c r="AL87" i="41"/>
  <c r="Q86" i="41"/>
  <c r="M86" i="41"/>
  <c r="L86" i="41"/>
  <c r="K86" i="41"/>
  <c r="AR86" i="41"/>
  <c r="AN86" i="41"/>
  <c r="AM86" i="41"/>
  <c r="AL86" i="41"/>
  <c r="O85" i="41"/>
  <c r="M85" i="41"/>
  <c r="L85" i="41"/>
  <c r="K85" i="41"/>
  <c r="AP85" i="41"/>
  <c r="AN85" i="41"/>
  <c r="AM85" i="41"/>
  <c r="AL85" i="41"/>
  <c r="M84" i="41"/>
  <c r="L84" i="41"/>
  <c r="K84" i="41"/>
  <c r="AN84" i="41"/>
  <c r="AM84" i="41"/>
  <c r="AL84" i="41"/>
  <c r="U83" i="41"/>
  <c r="N83" i="41"/>
  <c r="M83" i="41"/>
  <c r="L83" i="41"/>
  <c r="K83" i="41"/>
  <c r="AV83" i="41"/>
  <c r="AO83" i="41"/>
  <c r="AN83" i="41"/>
  <c r="AM83" i="41"/>
  <c r="AL83" i="41"/>
  <c r="U82" i="41"/>
  <c r="M82" i="41"/>
  <c r="L82" i="41"/>
  <c r="K82" i="41"/>
  <c r="AV82" i="41"/>
  <c r="AN82" i="41"/>
  <c r="AM82" i="41"/>
  <c r="AL82" i="41"/>
  <c r="U81" i="41"/>
  <c r="M81" i="41"/>
  <c r="L81" i="41"/>
  <c r="K81" i="41"/>
  <c r="AV81" i="41"/>
  <c r="AN81" i="41"/>
  <c r="AM81" i="41"/>
  <c r="AL81" i="41"/>
  <c r="U80" i="41"/>
  <c r="M80" i="41"/>
  <c r="L80" i="41"/>
  <c r="K80" i="41"/>
  <c r="AV80" i="41"/>
  <c r="AN80" i="41"/>
  <c r="AM80" i="41"/>
  <c r="AL80" i="41"/>
  <c r="U79" i="41"/>
  <c r="P79" i="41"/>
  <c r="M79" i="41"/>
  <c r="L79" i="41"/>
  <c r="K79" i="41"/>
  <c r="AV79" i="41"/>
  <c r="AQ79" i="41"/>
  <c r="AN79" i="41"/>
  <c r="AM79" i="41"/>
  <c r="AL79" i="41"/>
  <c r="U78" i="41"/>
  <c r="M78" i="41"/>
  <c r="L78" i="41"/>
  <c r="K78" i="41"/>
  <c r="AV78" i="41"/>
  <c r="AN78" i="41"/>
  <c r="AM78" i="41"/>
  <c r="AL78" i="41"/>
  <c r="U77" i="41"/>
  <c r="M77" i="41"/>
  <c r="L77" i="41"/>
  <c r="K77" i="41"/>
  <c r="AV77" i="41"/>
  <c r="AN77" i="41"/>
  <c r="AM77" i="41"/>
  <c r="AL77" i="41"/>
  <c r="U76" i="41"/>
  <c r="AV76" i="41"/>
  <c r="U74" i="41"/>
  <c r="M74" i="41"/>
  <c r="L74" i="41"/>
  <c r="K74" i="41"/>
  <c r="AV74" i="41"/>
  <c r="AN74" i="41"/>
  <c r="AM74" i="41"/>
  <c r="AL74" i="41"/>
  <c r="U73" i="41"/>
  <c r="M73" i="41"/>
  <c r="L73" i="41"/>
  <c r="K73" i="41"/>
  <c r="AV73" i="41"/>
  <c r="AN73" i="41"/>
  <c r="AM73" i="41"/>
  <c r="AL73" i="41"/>
  <c r="U72" i="41"/>
  <c r="O72" i="41"/>
  <c r="M72" i="41"/>
  <c r="L72" i="41"/>
  <c r="K72" i="41"/>
  <c r="AV72" i="41"/>
  <c r="AP72" i="41"/>
  <c r="AN72" i="41"/>
  <c r="AM72" i="41"/>
  <c r="AL72" i="41"/>
  <c r="U71" i="41"/>
  <c r="N71" i="41"/>
  <c r="M71" i="41"/>
  <c r="L71" i="41"/>
  <c r="K71" i="41"/>
  <c r="AV71" i="41"/>
  <c r="AO71" i="41"/>
  <c r="AN71" i="41"/>
  <c r="AM71" i="41"/>
  <c r="AL71" i="41"/>
  <c r="U70" i="41"/>
  <c r="Q70" i="41"/>
  <c r="M70" i="41"/>
  <c r="L70" i="41"/>
  <c r="K70" i="41"/>
  <c r="AV70" i="41"/>
  <c r="AR70" i="41"/>
  <c r="AN70" i="41"/>
  <c r="AM70" i="41"/>
  <c r="AL70" i="41"/>
  <c r="U69" i="41"/>
  <c r="Q69" i="41"/>
  <c r="M69" i="41"/>
  <c r="L69" i="41"/>
  <c r="K69" i="41"/>
  <c r="AV69" i="41"/>
  <c r="AR69" i="41"/>
  <c r="AN69" i="41"/>
  <c r="AM69" i="41"/>
  <c r="AL69" i="41"/>
  <c r="U68" i="41"/>
  <c r="M68" i="41"/>
  <c r="L68" i="41"/>
  <c r="K68" i="41"/>
  <c r="AV68" i="41"/>
  <c r="AN68" i="41"/>
  <c r="AM68" i="41"/>
  <c r="AL68" i="41"/>
  <c r="O67" i="41"/>
  <c r="M67" i="41"/>
  <c r="L67" i="41"/>
  <c r="K67" i="41"/>
  <c r="AP67" i="41"/>
  <c r="AN67" i="41"/>
  <c r="AM67" i="41"/>
  <c r="AL67" i="41"/>
  <c r="U66" i="41"/>
  <c r="P66" i="41"/>
  <c r="M66" i="41"/>
  <c r="L66" i="41"/>
  <c r="K66" i="41"/>
  <c r="AV66" i="41"/>
  <c r="AQ66" i="41"/>
  <c r="AN66" i="41"/>
  <c r="AM66" i="41"/>
  <c r="AL66" i="41"/>
  <c r="U65" i="41"/>
  <c r="P65" i="41"/>
  <c r="M65" i="41"/>
  <c r="L65" i="41"/>
  <c r="K65" i="41"/>
  <c r="AV65" i="41"/>
  <c r="AQ65" i="41"/>
  <c r="AN65" i="41"/>
  <c r="AM65" i="41"/>
  <c r="AL65" i="41"/>
  <c r="U64" i="41"/>
  <c r="N64" i="41"/>
  <c r="M64" i="41"/>
  <c r="L64" i="41"/>
  <c r="K64" i="41"/>
  <c r="AV64" i="41"/>
  <c r="AO64" i="41"/>
  <c r="AN64" i="41"/>
  <c r="AM64" i="41"/>
  <c r="AL64" i="41"/>
  <c r="Q63" i="41"/>
  <c r="M63" i="41"/>
  <c r="L63" i="41"/>
  <c r="K63" i="41"/>
  <c r="AR63" i="41"/>
  <c r="AN63" i="41"/>
  <c r="AM63" i="41"/>
  <c r="AL63" i="41"/>
  <c r="O62" i="41"/>
  <c r="M62" i="41"/>
  <c r="L62" i="41"/>
  <c r="K62" i="41"/>
  <c r="AP62" i="41"/>
  <c r="AN62" i="41"/>
  <c r="AM62" i="41"/>
  <c r="AL62" i="41"/>
  <c r="M61" i="41"/>
  <c r="L61" i="41"/>
  <c r="K61" i="41"/>
  <c r="AN61" i="41"/>
  <c r="AM61" i="41"/>
  <c r="AL61" i="41"/>
  <c r="U60" i="41"/>
  <c r="N60" i="41"/>
  <c r="M60" i="41"/>
  <c r="L60" i="41"/>
  <c r="K60" i="41"/>
  <c r="AV60" i="41"/>
  <c r="AO60" i="41"/>
  <c r="AN60" i="41"/>
  <c r="AM60" i="41"/>
  <c r="AL60" i="41"/>
  <c r="U59" i="41"/>
  <c r="M59" i="41"/>
  <c r="L59" i="41"/>
  <c r="K59" i="41"/>
  <c r="AV59" i="41"/>
  <c r="AN59" i="41"/>
  <c r="AM59" i="41"/>
  <c r="AL59" i="41"/>
  <c r="U58" i="41"/>
  <c r="M58" i="41"/>
  <c r="L58" i="41"/>
  <c r="K58" i="41"/>
  <c r="AV58" i="41"/>
  <c r="AN58" i="41"/>
  <c r="AM58" i="41"/>
  <c r="AL58" i="41"/>
  <c r="U57" i="41"/>
  <c r="M57" i="41"/>
  <c r="L57" i="41"/>
  <c r="K57" i="41"/>
  <c r="AV57" i="41"/>
  <c r="AN57" i="41"/>
  <c r="AM57" i="41"/>
  <c r="AL57" i="41"/>
  <c r="U56" i="41"/>
  <c r="P56" i="41"/>
  <c r="M56" i="41"/>
  <c r="K56" i="41"/>
  <c r="AV56" i="41"/>
  <c r="AQ56" i="41"/>
  <c r="AN56" i="41"/>
  <c r="AM56" i="41"/>
  <c r="AL56" i="41"/>
  <c r="U55" i="41"/>
  <c r="M55" i="41"/>
  <c r="L55" i="41"/>
  <c r="K55" i="41"/>
  <c r="AV55" i="41"/>
  <c r="AN55" i="41"/>
  <c r="AM55" i="41"/>
  <c r="AL55" i="41"/>
  <c r="U54" i="41"/>
  <c r="M54" i="41"/>
  <c r="L54" i="41"/>
  <c r="K54" i="41"/>
  <c r="AV54" i="41"/>
  <c r="AN54" i="41"/>
  <c r="AM54" i="41"/>
  <c r="AL54" i="41"/>
  <c r="U53" i="41"/>
  <c r="AV53" i="41"/>
  <c r="U51" i="41"/>
  <c r="M51" i="41"/>
  <c r="L51" i="41"/>
  <c r="K51" i="41"/>
  <c r="AV51" i="41"/>
  <c r="AN51" i="41"/>
  <c r="AM51" i="41"/>
  <c r="AL51" i="41"/>
  <c r="U50" i="41"/>
  <c r="M50" i="41"/>
  <c r="L50" i="41"/>
  <c r="K50" i="41"/>
  <c r="AV50" i="41"/>
  <c r="AN50" i="41"/>
  <c r="AM50" i="41"/>
  <c r="AL50" i="41"/>
  <c r="U49" i="41"/>
  <c r="O49" i="41"/>
  <c r="M49" i="41"/>
  <c r="L49" i="41"/>
  <c r="K49" i="41"/>
  <c r="AV49" i="41"/>
  <c r="AP49" i="41"/>
  <c r="AN49" i="41"/>
  <c r="AM49" i="41"/>
  <c r="AL49" i="41"/>
  <c r="U48" i="41"/>
  <c r="N48" i="41"/>
  <c r="M48" i="41"/>
  <c r="L48" i="41"/>
  <c r="K48" i="41"/>
  <c r="AV48" i="41"/>
  <c r="AO48" i="41"/>
  <c r="AN48" i="41"/>
  <c r="AM48" i="41"/>
  <c r="AL48" i="41"/>
  <c r="U47" i="41"/>
  <c r="Q47" i="41"/>
  <c r="M47" i="41"/>
  <c r="L47" i="41"/>
  <c r="K47" i="41"/>
  <c r="AV47" i="41"/>
  <c r="AR47" i="41"/>
  <c r="AN47" i="41"/>
  <c r="AM47" i="41"/>
  <c r="AL47" i="41"/>
  <c r="U46" i="41"/>
  <c r="Q46" i="41"/>
  <c r="M46" i="41"/>
  <c r="L46" i="41"/>
  <c r="K46" i="41"/>
  <c r="AV46" i="41"/>
  <c r="AR46" i="41"/>
  <c r="AN46" i="41"/>
  <c r="AM46" i="41"/>
  <c r="AL46" i="41"/>
  <c r="U45" i="41"/>
  <c r="M45" i="41"/>
  <c r="L45" i="41"/>
  <c r="K45" i="41"/>
  <c r="AV45" i="41"/>
  <c r="AN45" i="41"/>
  <c r="AM45" i="41"/>
  <c r="AL45" i="41"/>
  <c r="O44" i="41"/>
  <c r="M44" i="41"/>
  <c r="L44" i="41"/>
  <c r="K44" i="41"/>
  <c r="AP44" i="41"/>
  <c r="AN44" i="41"/>
  <c r="AM44" i="41"/>
  <c r="AL44" i="41"/>
  <c r="U43" i="41"/>
  <c r="P43" i="41"/>
  <c r="M43" i="41"/>
  <c r="L43" i="41"/>
  <c r="K43" i="41"/>
  <c r="AV43" i="41"/>
  <c r="AQ43" i="41"/>
  <c r="AN43" i="41"/>
  <c r="AM43" i="41"/>
  <c r="AL43" i="41"/>
  <c r="U42" i="41"/>
  <c r="P42" i="41"/>
  <c r="M42" i="41"/>
  <c r="L42" i="41"/>
  <c r="K42" i="41"/>
  <c r="AV42" i="41"/>
  <c r="AQ42" i="41"/>
  <c r="AN42" i="41"/>
  <c r="AM42" i="41"/>
  <c r="AL42" i="41"/>
  <c r="U41" i="41"/>
  <c r="N41" i="41"/>
  <c r="M41" i="41"/>
  <c r="L41" i="41"/>
  <c r="K41" i="41"/>
  <c r="AV41" i="41"/>
  <c r="AO41" i="41"/>
  <c r="AN41" i="41"/>
  <c r="AM41" i="41"/>
  <c r="AL41" i="41"/>
  <c r="Q40" i="41"/>
  <c r="M40" i="41"/>
  <c r="L40" i="41"/>
  <c r="K40" i="41"/>
  <c r="AR40" i="41"/>
  <c r="AN40" i="41"/>
  <c r="AM40" i="41"/>
  <c r="AL40" i="41"/>
  <c r="O39" i="41"/>
  <c r="M39" i="41"/>
  <c r="L39" i="41"/>
  <c r="K39" i="41"/>
  <c r="AP39" i="41"/>
  <c r="AN39" i="41"/>
  <c r="AM39" i="41"/>
  <c r="AL39" i="41"/>
  <c r="M38" i="41"/>
  <c r="L38" i="41"/>
  <c r="K38" i="41"/>
  <c r="AN38" i="41"/>
  <c r="AM38" i="41"/>
  <c r="AL38" i="41"/>
  <c r="U37" i="41"/>
  <c r="N37" i="41"/>
  <c r="M37" i="41"/>
  <c r="L37" i="41"/>
  <c r="K37" i="41"/>
  <c r="AV37" i="41"/>
  <c r="AO37" i="41"/>
  <c r="AN37" i="41"/>
  <c r="AM37" i="41"/>
  <c r="AL37" i="41"/>
  <c r="U36" i="41"/>
  <c r="M36" i="41"/>
  <c r="L36" i="41"/>
  <c r="K36" i="41"/>
  <c r="AV36" i="41"/>
  <c r="AN36" i="41"/>
  <c r="AM36" i="41"/>
  <c r="AL36" i="41"/>
  <c r="U35" i="41"/>
  <c r="M35" i="41"/>
  <c r="L35" i="41"/>
  <c r="K35" i="41"/>
  <c r="AV35" i="41"/>
  <c r="AN35" i="41"/>
  <c r="AM35" i="41"/>
  <c r="AL35" i="41"/>
  <c r="U34" i="41"/>
  <c r="M34" i="41"/>
  <c r="L34" i="41"/>
  <c r="K34" i="41"/>
  <c r="AV34" i="41"/>
  <c r="AN34" i="41"/>
  <c r="AM34" i="41"/>
  <c r="AL34" i="41"/>
  <c r="U33" i="41"/>
  <c r="P33" i="41"/>
  <c r="M33" i="41"/>
  <c r="L33" i="41"/>
  <c r="K33" i="41"/>
  <c r="AV33" i="41"/>
  <c r="AQ33" i="41"/>
  <c r="AN33" i="41"/>
  <c r="AM33" i="41"/>
  <c r="AL33" i="41"/>
  <c r="U32" i="41"/>
  <c r="M32" i="41"/>
  <c r="L32" i="41"/>
  <c r="K32" i="41"/>
  <c r="AV32" i="41"/>
  <c r="AN32" i="41"/>
  <c r="AM32" i="41"/>
  <c r="AL32" i="41"/>
  <c r="U31" i="41"/>
  <c r="M31" i="41"/>
  <c r="L31" i="41"/>
  <c r="K31" i="41"/>
  <c r="AV31" i="41"/>
  <c r="AN31" i="41"/>
  <c r="AM31" i="41"/>
  <c r="AL31" i="41"/>
  <c r="U30" i="41"/>
  <c r="AV30" i="41"/>
  <c r="P10" i="41"/>
  <c r="U28" i="41"/>
  <c r="M28" i="41"/>
  <c r="L28" i="41"/>
  <c r="K28" i="41"/>
  <c r="U27" i="41"/>
  <c r="M27" i="41"/>
  <c r="L27" i="41"/>
  <c r="K27" i="41"/>
  <c r="U26" i="41"/>
  <c r="O26" i="41"/>
  <c r="M26" i="41"/>
  <c r="L26" i="41"/>
  <c r="K26" i="41"/>
  <c r="U25" i="41"/>
  <c r="N25" i="41"/>
  <c r="M25" i="41"/>
  <c r="L25" i="41"/>
  <c r="K25" i="41"/>
  <c r="U24" i="41"/>
  <c r="Q24" i="41"/>
  <c r="M24" i="41"/>
  <c r="L24" i="41"/>
  <c r="K24" i="41"/>
  <c r="U23" i="41"/>
  <c r="Q23" i="41"/>
  <c r="M23" i="41"/>
  <c r="L23" i="41"/>
  <c r="K23" i="41"/>
  <c r="U22" i="41"/>
  <c r="M22" i="41"/>
  <c r="L22" i="41"/>
  <c r="K22" i="41"/>
  <c r="O21" i="41"/>
  <c r="M21" i="41"/>
  <c r="L21" i="41"/>
  <c r="K21" i="41"/>
  <c r="U20" i="41"/>
  <c r="P20" i="41"/>
  <c r="M20" i="41"/>
  <c r="L20" i="41"/>
  <c r="K20" i="41"/>
  <c r="U19" i="41"/>
  <c r="P19" i="41"/>
  <c r="M19" i="41"/>
  <c r="L19" i="41"/>
  <c r="K19" i="41"/>
  <c r="U18" i="41"/>
  <c r="N18" i="41"/>
  <c r="M18" i="41"/>
  <c r="L18" i="41"/>
  <c r="K18" i="41"/>
  <c r="Q17" i="41"/>
  <c r="M17" i="41"/>
  <c r="L17" i="41"/>
  <c r="K17" i="41"/>
  <c r="O16" i="41"/>
  <c r="M16" i="41"/>
  <c r="L16" i="41"/>
  <c r="K16" i="41"/>
  <c r="M15" i="41"/>
  <c r="L15" i="41"/>
  <c r="K15" i="41"/>
  <c r="U14" i="41"/>
  <c r="N14" i="41"/>
  <c r="M14" i="41"/>
  <c r="L14" i="41"/>
  <c r="K14" i="41"/>
  <c r="U13" i="41"/>
  <c r="M13" i="41"/>
  <c r="L13" i="41"/>
  <c r="K13" i="41"/>
  <c r="U12" i="41"/>
  <c r="M12" i="41"/>
  <c r="L12" i="41"/>
  <c r="K12" i="41"/>
  <c r="U11" i="41"/>
  <c r="M11" i="41"/>
  <c r="L11" i="41"/>
  <c r="K11" i="41"/>
  <c r="U10" i="41"/>
  <c r="M10" i="41"/>
  <c r="L10" i="41"/>
  <c r="K10" i="41"/>
  <c r="U9" i="41"/>
  <c r="M9" i="41"/>
  <c r="L9" i="41"/>
  <c r="K9" i="41"/>
  <c r="U8" i="41"/>
  <c r="M8" i="41"/>
  <c r="L8" i="41"/>
  <c r="K8" i="41"/>
  <c r="U7" i="41"/>
  <c r="AP26" i="41"/>
  <c r="AO25" i="41"/>
  <c r="AR24" i="41"/>
  <c r="AR23" i="41"/>
  <c r="AP21" i="41"/>
  <c r="AQ20" i="41"/>
  <c r="AQ19" i="41"/>
  <c r="AO18" i="41"/>
  <c r="AR17" i="41"/>
  <c r="AP16" i="41"/>
  <c r="AO14" i="41"/>
  <c r="AQ10" i="41"/>
  <c r="AL9" i="41"/>
  <c r="AM9" i="41"/>
  <c r="AN9" i="41"/>
  <c r="AL10" i="41"/>
  <c r="AM10" i="41"/>
  <c r="AN10" i="41"/>
  <c r="AL11" i="41"/>
  <c r="AM11" i="41"/>
  <c r="AN11" i="41"/>
  <c r="AL12" i="41"/>
  <c r="AM12" i="41"/>
  <c r="AN12" i="41"/>
  <c r="AL13" i="41"/>
  <c r="AM13" i="41"/>
  <c r="AN13" i="41"/>
  <c r="AL14" i="41"/>
  <c r="AM14" i="41"/>
  <c r="AN14" i="41"/>
  <c r="AL15" i="41"/>
  <c r="AM15" i="41"/>
  <c r="AN15" i="41"/>
  <c r="AL16" i="41"/>
  <c r="AM16" i="41"/>
  <c r="AN16" i="41"/>
  <c r="AL17" i="41"/>
  <c r="AM17" i="41"/>
  <c r="AN17" i="41"/>
  <c r="AL18" i="41"/>
  <c r="AM18" i="41"/>
  <c r="AN18" i="41"/>
  <c r="AL19" i="41"/>
  <c r="AM19" i="41"/>
  <c r="AN19" i="41"/>
  <c r="AL20" i="41"/>
  <c r="AM20" i="41"/>
  <c r="AN20" i="41"/>
  <c r="AL21" i="41"/>
  <c r="AM21" i="41"/>
  <c r="AN21" i="41"/>
  <c r="AL22" i="41"/>
  <c r="AM22" i="41"/>
  <c r="AN22" i="41"/>
  <c r="AL23" i="41"/>
  <c r="AM23" i="41"/>
  <c r="AN23" i="41"/>
  <c r="AL24" i="41"/>
  <c r="AM24" i="41"/>
  <c r="AN24" i="41"/>
  <c r="AL25" i="41"/>
  <c r="AM25" i="41"/>
  <c r="AN25" i="41"/>
  <c r="AL26" i="41"/>
  <c r="AM26" i="41"/>
  <c r="AN26" i="41"/>
  <c r="AL27" i="41"/>
  <c r="AM27" i="41"/>
  <c r="AN27" i="41"/>
  <c r="AL28" i="41"/>
  <c r="AM28" i="41"/>
  <c r="AN28" i="41"/>
  <c r="AM8" i="41"/>
  <c r="AN8" i="41"/>
  <c r="AL8" i="41"/>
  <c r="AV28" i="41"/>
  <c r="AV27" i="41"/>
  <c r="AV26" i="41"/>
  <c r="AV25" i="41"/>
  <c r="AV24" i="41"/>
  <c r="AV23" i="41"/>
  <c r="AV22" i="41"/>
  <c r="AV20" i="41"/>
  <c r="AV19" i="41"/>
  <c r="AV18" i="41"/>
  <c r="AV14" i="41"/>
  <c r="AV13" i="41"/>
  <c r="AV12" i="41"/>
  <c r="AV11" i="41"/>
  <c r="AV10" i="41"/>
  <c r="AV9" i="41"/>
  <c r="AV8" i="41"/>
  <c r="AV7" i="41"/>
  <c r="U15" i="45" l="1"/>
  <c r="AV38" i="41"/>
  <c r="AV84" i="41"/>
  <c r="U61" i="41"/>
  <c r="U38" i="41"/>
  <c r="AV107" i="41"/>
  <c r="U84" i="41"/>
  <c r="U15" i="41"/>
  <c r="AV61" i="41"/>
  <c r="U107" i="41"/>
  <c r="AV15" i="41"/>
</calcChain>
</file>

<file path=xl/sharedStrings.xml><?xml version="1.0" encoding="utf-8"?>
<sst xmlns="http://schemas.openxmlformats.org/spreadsheetml/2006/main" count="1300" uniqueCount="99">
  <si>
    <t>C</t>
  </si>
  <si>
    <t>M</t>
  </si>
  <si>
    <t>Y</t>
  </si>
  <si>
    <t>density</t>
  </si>
  <si>
    <t>A1</t>
  </si>
  <si>
    <t>A2</t>
  </si>
  <si>
    <t>A3</t>
  </si>
  <si>
    <t>A4</t>
  </si>
  <si>
    <t>A5</t>
  </si>
  <si>
    <t>A6</t>
  </si>
  <si>
    <t>B1</t>
  </si>
  <si>
    <t>B5</t>
  </si>
  <si>
    <t>B6</t>
  </si>
  <si>
    <t>C1</t>
  </si>
  <si>
    <t>C2</t>
  </si>
  <si>
    <t>C3</t>
  </si>
  <si>
    <t>C4</t>
  </si>
  <si>
    <t>C5</t>
  </si>
  <si>
    <t>C6</t>
  </si>
  <si>
    <t>L</t>
  </si>
  <si>
    <t>A</t>
  </si>
  <si>
    <t>B</t>
  </si>
  <si>
    <t>G</t>
  </si>
  <si>
    <t>LG</t>
  </si>
  <si>
    <t>MG</t>
  </si>
  <si>
    <t>R</t>
  </si>
  <si>
    <t>Paper</t>
  </si>
  <si>
    <t>K 40</t>
  </si>
  <si>
    <t>C 70</t>
  </si>
  <si>
    <t>Y 70</t>
  </si>
  <si>
    <t>Y 40</t>
  </si>
  <si>
    <t>M 70</t>
  </si>
  <si>
    <t>DG</t>
  </si>
  <si>
    <t>K 100</t>
  </si>
  <si>
    <t>K 70</t>
  </si>
  <si>
    <t>C 40</t>
  </si>
  <si>
    <t>M 40</t>
  </si>
  <si>
    <t>4C 240</t>
  </si>
  <si>
    <t>4C 220</t>
  </si>
  <si>
    <t>K</t>
  </si>
  <si>
    <t>Target</t>
  </si>
  <si>
    <t>4CMY</t>
  </si>
  <si>
    <t>MT</t>
  </si>
  <si>
    <t>SELF-CHECK COPY PASTE DATA (YELLOW REGION)</t>
  </si>
  <si>
    <t xml:space="preserve">Measure LAB &amp; density in the "Measure" sheet
</t>
  </si>
  <si>
    <t>Copy-paste yellow region in self-check import spare &amp; submit</t>
  </si>
  <si>
    <t>Keep the setting as per "Setting" sheet to measure LAB &amp; Density together</t>
  </si>
  <si>
    <t xml:space="preserve">Connect   spectro photometer devices to PC with cable &amp; device software </t>
  </si>
  <si>
    <t>Let the device softwares (Data catcher for X-rite, Spectroconnect for techkon) detect the devices</t>
  </si>
  <si>
    <t>Density Measurement Mode:</t>
  </si>
  <si>
    <t>Colour measurement Mode:</t>
  </si>
  <si>
    <t>Techkon spectro connect - Data Export setting</t>
  </si>
  <si>
    <t>X-Rite Data catcher - Data Export setting</t>
  </si>
  <si>
    <t xml:space="preserve">Instrument setting : </t>
  </si>
  <si>
    <r>
      <rPr>
        <b/>
        <sz val="11"/>
        <color theme="1"/>
        <rFont val="Calibri"/>
        <family val="2"/>
        <scheme val="minor"/>
      </rPr>
      <t>Measurement backing</t>
    </r>
    <r>
      <rPr>
        <sz val="11"/>
        <color theme="1"/>
        <rFont val="Calibri"/>
        <family val="2"/>
        <scheme val="minor"/>
      </rPr>
      <t xml:space="preserve">: </t>
    </r>
  </si>
  <si>
    <t>Combined Measurement</t>
  </si>
  <si>
    <t xml:space="preserve">CIE LAB +D (Density) Measurement </t>
  </si>
  <si>
    <r>
      <rPr>
        <i/>
        <sz val="11"/>
        <color theme="1"/>
        <rFont val="Calibri"/>
        <family val="2"/>
        <scheme val="minor"/>
      </rPr>
      <t>White Reference</t>
    </r>
    <r>
      <rPr>
        <sz val="11"/>
        <color theme="1"/>
        <rFont val="Calibri"/>
        <family val="2"/>
        <scheme val="minor"/>
      </rPr>
      <t>: AUTO</t>
    </r>
  </si>
  <si>
    <r>
      <rPr>
        <i/>
        <sz val="11"/>
        <color theme="1"/>
        <rFont val="Calibri"/>
        <family val="2"/>
        <scheme val="minor"/>
      </rPr>
      <t xml:space="preserve">Polarization filter </t>
    </r>
    <r>
      <rPr>
        <sz val="11"/>
        <color theme="1"/>
        <rFont val="Calibri"/>
        <family val="2"/>
        <scheme val="minor"/>
      </rPr>
      <t>: AUTO</t>
    </r>
  </si>
  <si>
    <t>ISO E or Status E, D50, 0/45 or 45/0</t>
  </si>
  <si>
    <r>
      <rPr>
        <i/>
        <sz val="11"/>
        <color theme="1"/>
        <rFont val="Calibri"/>
        <family val="2"/>
        <scheme val="minor"/>
      </rPr>
      <t>Polarization filter :</t>
    </r>
    <r>
      <rPr>
        <sz val="11"/>
        <color theme="1"/>
        <rFont val="Calibri"/>
        <family val="2"/>
        <scheme val="minor"/>
      </rPr>
      <t xml:space="preserve">  ON (M3)</t>
    </r>
  </si>
  <si>
    <r>
      <rPr>
        <i/>
        <sz val="11"/>
        <color theme="1"/>
        <rFont val="Calibri"/>
        <family val="2"/>
        <scheme val="minor"/>
      </rPr>
      <t>Polarization filter</t>
    </r>
    <r>
      <rPr>
        <sz val="11"/>
        <color theme="1"/>
        <rFont val="Calibri"/>
        <family val="2"/>
        <scheme val="minor"/>
      </rPr>
      <t>:  OFF</t>
    </r>
  </si>
  <si>
    <r>
      <rPr>
        <i/>
        <sz val="11"/>
        <color theme="1"/>
        <rFont val="Calibri"/>
        <family val="2"/>
        <scheme val="minor"/>
      </rPr>
      <t>White Reference</t>
    </r>
    <r>
      <rPr>
        <sz val="11"/>
        <color theme="1"/>
        <rFont val="Calibri"/>
        <family val="2"/>
        <scheme val="minor"/>
      </rPr>
      <t>:  Relative or Paper</t>
    </r>
  </si>
  <si>
    <r>
      <rPr>
        <i/>
        <sz val="11"/>
        <color theme="1"/>
        <rFont val="Calibri"/>
        <family val="2"/>
        <scheme val="minor"/>
      </rPr>
      <t>White Reference</t>
    </r>
    <r>
      <rPr>
        <sz val="11"/>
        <color theme="1"/>
        <rFont val="Calibri"/>
        <family val="2"/>
        <scheme val="minor"/>
      </rPr>
      <t>:  Absolute</t>
    </r>
  </si>
  <si>
    <t>Grey Bal</t>
  </si>
  <si>
    <t>Delta E</t>
  </si>
  <si>
    <t>Mid spread</t>
  </si>
  <si>
    <t>Result values</t>
  </si>
  <si>
    <t>C 40%</t>
  </si>
  <si>
    <t>M 40%</t>
  </si>
  <si>
    <t>Y 40%</t>
  </si>
  <si>
    <t>K 40%</t>
  </si>
  <si>
    <t>C 70%</t>
  </si>
  <si>
    <t>M 70%</t>
  </si>
  <si>
    <t>Y 70%</t>
  </si>
  <si>
    <t>K 70%</t>
  </si>
  <si>
    <t>Gain 40</t>
  </si>
  <si>
    <t>Gain 70</t>
  </si>
  <si>
    <t>General Setting</t>
  </si>
  <si>
    <t>Spectro photometer General setting (All devices)</t>
  </si>
  <si>
    <t>Black backing (mesuring)</t>
  </si>
  <si>
    <t>B2</t>
  </si>
  <si>
    <t>B3</t>
  </si>
  <si>
    <t>B4</t>
  </si>
  <si>
    <t>B7</t>
  </si>
  <si>
    <t>A7</t>
  </si>
  <si>
    <t>C7</t>
  </si>
  <si>
    <t>Single Measurement - Density</t>
  </si>
  <si>
    <t>Single Measurement - LAB</t>
  </si>
  <si>
    <r>
      <rPr>
        <sz val="11"/>
        <color theme="0"/>
        <rFont val="Aptos"/>
        <family val="2"/>
      </rPr>
      <t xml:space="preserve">Format for </t>
    </r>
    <r>
      <rPr>
        <b/>
        <sz val="11"/>
        <color theme="0"/>
        <rFont val="Aptos"/>
        <family val="2"/>
      </rPr>
      <t xml:space="preserve">
NEW SPECTRO DEVICES</t>
    </r>
  </si>
  <si>
    <r>
      <rPr>
        <sz val="11"/>
        <color theme="0"/>
        <rFont val="Aptos"/>
        <family val="2"/>
      </rPr>
      <t xml:space="preserve">Format for </t>
    </r>
    <r>
      <rPr>
        <b/>
        <sz val="11"/>
        <color theme="0"/>
        <rFont val="Aptos"/>
        <family val="2"/>
      </rPr>
      <t xml:space="preserve">
OLDER SPECTRO DEVICES</t>
    </r>
  </si>
  <si>
    <t>Select cells AL8:AS28 ( yellow highlight), Copy and paste, to self check software, then click "import and submit", get instant report</t>
  </si>
  <si>
    <t>Select cells J8:Q28 ( yellow highlight), Copy and paste, to self check software, then click "import and submit", get instant report</t>
  </si>
  <si>
    <t>COPY PASTE DATA (YELLOW REGION)</t>
  </si>
  <si>
    <t>Copy &amp; paste AK8:AR28 to self-Check</t>
  </si>
  <si>
    <t>Copy &amp; paste AK31:AR51 to self-Check</t>
  </si>
  <si>
    <t>Copy &amp; paste AK54:AR74 to self-Check</t>
  </si>
  <si>
    <t>Copy &amp; paste    AK77:AR97   to self-Check</t>
  </si>
  <si>
    <t>Copy &amp; paste    AK100:AR120   to self-Check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</si>
</sst>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Verdana"/>
      <family val="2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name val="Aptos"/>
      <family val="2"/>
    </font>
    <font>
      <b/>
      <sz val="8"/>
      <color rgb="FF0D0D0D"/>
      <name val="Aptos"/>
      <family val="2"/>
    </font>
    <font>
      <sz val="8"/>
      <color theme="1"/>
      <name val="Aptos"/>
      <family val="2"/>
    </font>
    <font>
      <b/>
      <sz val="8"/>
      <color theme="0"/>
      <name val="Aptos"/>
      <family val="2"/>
    </font>
    <font>
      <sz val="8"/>
      <color rgb="FF000000"/>
      <name val="Aptos"/>
      <family val="2"/>
    </font>
    <font>
      <b/>
      <sz val="8"/>
      <color theme="1"/>
      <name val="Aptos"/>
      <family val="2"/>
    </font>
    <font>
      <b/>
      <sz val="8"/>
      <color rgb="FF000000"/>
      <name val="Aptos"/>
      <family val="2"/>
    </font>
    <font>
      <b/>
      <sz val="8"/>
      <color rgb="FFFFFFFF"/>
      <name val="Aptos"/>
      <family val="2"/>
    </font>
    <font>
      <b/>
      <sz val="7"/>
      <color theme="0"/>
      <name val="Aptos"/>
      <family val="2"/>
    </font>
    <font>
      <b/>
      <sz val="7"/>
      <color rgb="FF000000"/>
      <name val="Aptos"/>
      <family val="2"/>
    </font>
    <font>
      <b/>
      <sz val="8"/>
      <color rgb="FFFF0000"/>
      <name val="Aptos"/>
      <family val="2"/>
    </font>
    <font>
      <b/>
      <sz val="8"/>
      <color theme="1" tint="4.9989318521683403E-2"/>
      <name val="Aptos"/>
      <family val="2"/>
    </font>
    <font>
      <b/>
      <u/>
      <sz val="8"/>
      <color theme="1"/>
      <name val="Aptos"/>
      <family val="2"/>
    </font>
    <font>
      <b/>
      <sz val="8"/>
      <color theme="0" tint="-0.34998626667073579"/>
      <name val="Aptos"/>
      <family val="2"/>
    </font>
    <font>
      <b/>
      <sz val="10"/>
      <color rgb="FFFFFF00"/>
      <name val="Aptos"/>
      <family val="2"/>
    </font>
    <font>
      <b/>
      <sz val="12"/>
      <color rgb="FFFFFF00"/>
      <name val="Aptos"/>
      <family val="2"/>
    </font>
    <font>
      <b/>
      <sz val="7"/>
      <color theme="1"/>
      <name val="Aptos"/>
      <family val="2"/>
    </font>
    <font>
      <sz val="7"/>
      <color theme="1"/>
      <name val="Aptos"/>
      <family val="2"/>
    </font>
    <font>
      <b/>
      <sz val="7"/>
      <color theme="1" tint="4.9989318521683403E-2"/>
      <name val="Aptos"/>
      <family val="2"/>
    </font>
    <font>
      <b/>
      <sz val="7"/>
      <name val="Aptos"/>
      <family val="2"/>
    </font>
    <font>
      <sz val="8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theme="0"/>
      <name val="Aptos"/>
      <family val="2"/>
    </font>
    <font>
      <sz val="11"/>
      <color theme="0"/>
      <name val="Aptos"/>
      <family val="2"/>
    </font>
  </fonts>
  <fills count="8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00B050"/>
        <bgColor rgb="FF008080"/>
      </patternFill>
    </fill>
    <fill>
      <patternFill patternType="solid">
        <fgColor rgb="FFE6EBEB"/>
        <bgColor rgb="FFE2F0D9"/>
      </patternFill>
    </fill>
    <fill>
      <patternFill patternType="solid">
        <fgColor rgb="FFB3C2C2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00FFFF"/>
        <bgColor rgb="FF4DFFFF"/>
      </patternFill>
    </fill>
    <fill>
      <patternFill patternType="solid">
        <fgColor rgb="FFFF00FF"/>
        <bgColor rgb="FFFF00FF"/>
      </patternFill>
    </fill>
    <fill>
      <patternFill patternType="solid">
        <fgColor rgb="FF999999"/>
        <bgColor rgb="FF809494"/>
      </patternFill>
    </fill>
    <fill>
      <patternFill patternType="solid">
        <fgColor rgb="FF4DFFFF"/>
        <bgColor rgb="FF99FFFF"/>
      </patternFill>
    </fill>
    <fill>
      <patternFill patternType="solid">
        <fgColor rgb="FFFFFF99"/>
        <bgColor rgb="FFFAEDD2"/>
      </patternFill>
    </fill>
    <fill>
      <patternFill patternType="solid">
        <fgColor rgb="FFFF4DFF"/>
        <bgColor rgb="FFFF99FF"/>
      </patternFill>
    </fill>
    <fill>
      <patternFill patternType="solid">
        <fgColor rgb="FF809494"/>
        <bgColor rgb="FF999999"/>
      </patternFill>
    </fill>
    <fill>
      <patternFill patternType="solid">
        <fgColor rgb="FF0D0D0D"/>
        <bgColor rgb="FF000000"/>
      </patternFill>
    </fill>
    <fill>
      <patternFill patternType="solid">
        <fgColor rgb="FF99FFFF"/>
        <bgColor rgb="FF99CCFF"/>
      </patternFill>
    </fill>
    <fill>
      <patternFill patternType="solid">
        <fgColor rgb="FFFF99FF"/>
        <bgColor rgb="FFCC99FF"/>
      </patternFill>
    </fill>
    <fill>
      <patternFill patternType="solid">
        <fgColor rgb="FF002060"/>
        <bgColor rgb="FF000080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FC000"/>
        <bgColor rgb="FFFAEDD2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/>
        <bgColor rgb="FF99FFFF"/>
      </patternFill>
    </fill>
    <fill>
      <patternFill patternType="solid">
        <fgColor theme="0"/>
        <bgColor rgb="FFCC99FF"/>
      </patternFill>
    </fill>
    <fill>
      <patternFill patternType="solid">
        <fgColor theme="0"/>
        <bgColor rgb="FFFAEDD2"/>
      </patternFill>
    </fill>
    <fill>
      <patternFill patternType="solid">
        <fgColor theme="0"/>
        <bgColor rgb="FF999999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1" tint="0.499984740745262"/>
        <bgColor rgb="FF999999"/>
      </patternFill>
    </fill>
    <fill>
      <patternFill patternType="solid">
        <fgColor theme="1" tint="0.249977111117893"/>
        <bgColor rgb="FF000000"/>
      </patternFill>
    </fill>
    <fill>
      <patternFill patternType="solid">
        <fgColor theme="1" tint="0.14999847407452621"/>
        <bgColor rgb="FF000000"/>
      </patternFill>
    </fill>
    <fill>
      <patternFill patternType="solid">
        <fgColor theme="1" tint="0.499984740745262"/>
        <bgColor rgb="FF80949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E6EBEB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rgb="FFE6EBEB"/>
      </patternFill>
    </fill>
    <fill>
      <patternFill patternType="solid">
        <fgColor rgb="FFFFEFBD"/>
        <bgColor rgb="FFE6EBEB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4.9989318521683403E-2"/>
      </top>
      <bottom style="medium">
        <color indexed="64"/>
      </bottom>
      <diagonal/>
    </border>
    <border>
      <left style="thin">
        <color indexed="64"/>
      </left>
      <right style="medium">
        <color theme="1" tint="4.9989318521683403E-2"/>
      </right>
      <top style="medium">
        <color theme="1" tint="4.9989318521683403E-2"/>
      </top>
      <bottom style="medium">
        <color indexed="64"/>
      </bottom>
      <diagonal/>
    </border>
    <border>
      <left style="medium">
        <color theme="1" tint="4.9989318521683403E-2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theme="1" tint="4.9989318521683403E-2"/>
      </right>
      <top style="thin">
        <color indexed="64"/>
      </top>
      <bottom style="thin">
        <color indexed="64"/>
      </bottom>
      <diagonal/>
    </border>
    <border>
      <left style="medium">
        <color theme="1" tint="4.9989318521683403E-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4.9989318521683403E-2"/>
      </left>
      <right style="medium">
        <color indexed="64"/>
      </right>
      <top style="thin">
        <color indexed="64"/>
      </top>
      <bottom style="medium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4.9989318521683403E-2"/>
      </bottom>
      <diagonal/>
    </border>
    <border>
      <left/>
      <right style="thin">
        <color indexed="64"/>
      </right>
      <top style="thin">
        <color indexed="64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thin">
        <color indexed="64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indexed="64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thin">
        <color indexed="64"/>
      </top>
      <bottom/>
      <diagonal/>
    </border>
    <border>
      <left/>
      <right style="medium">
        <color theme="1" tint="4.9989318521683403E-2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</cellStyleXfs>
  <cellXfs count="227">
    <xf numFmtId="0" fontId="0" fillId="0" borderId="0" xfId="0"/>
    <xf numFmtId="0" fontId="16" fillId="0" borderId="0" xfId="0" applyFont="1"/>
    <xf numFmtId="0" fontId="19" fillId="0" borderId="0" xfId="0" applyFont="1"/>
    <xf numFmtId="0" fontId="16" fillId="0" borderId="0" xfId="0" applyFont="1" applyAlignment="1">
      <alignment horizontal="center" vertical="center"/>
    </xf>
    <xf numFmtId="166" fontId="21" fillId="63" borderId="27" xfId="0" applyNumberFormat="1" applyFont="1" applyFill="1" applyBorder="1" applyAlignment="1" applyProtection="1">
      <alignment horizontal="center" vertical="center"/>
      <protection locked="0"/>
    </xf>
    <xf numFmtId="166" fontId="21" fillId="63" borderId="28" xfId="0" applyNumberFormat="1" applyFont="1" applyFill="1" applyBorder="1" applyAlignment="1" applyProtection="1">
      <alignment horizontal="center" vertical="center"/>
      <protection locked="0"/>
    </xf>
    <xf numFmtId="166" fontId="25" fillId="0" borderId="0" xfId="0" applyNumberFormat="1" applyFont="1" applyProtection="1"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9" fontId="21" fillId="54" borderId="22" xfId="42" applyFont="1" applyFill="1" applyBorder="1" applyAlignment="1" applyProtection="1">
      <alignment horizontal="center" vertical="center"/>
      <protection locked="0"/>
    </xf>
    <xf numFmtId="165" fontId="21" fillId="54" borderId="17" xfId="0" applyNumberFormat="1" applyFont="1" applyFill="1" applyBorder="1" applyAlignment="1" applyProtection="1">
      <alignment horizontal="center" wrapText="1"/>
      <protection locked="0"/>
    </xf>
    <xf numFmtId="0" fontId="27" fillId="34" borderId="29" xfId="0" applyFont="1" applyFill="1" applyBorder="1" applyProtection="1">
      <protection locked="0"/>
    </xf>
    <xf numFmtId="0" fontId="27" fillId="35" borderId="31" xfId="0" applyFont="1" applyFill="1" applyBorder="1" applyProtection="1">
      <protection locked="0"/>
    </xf>
    <xf numFmtId="0" fontId="27" fillId="33" borderId="31" xfId="0" applyFont="1" applyFill="1" applyBorder="1" applyProtection="1">
      <protection locked="0"/>
    </xf>
    <xf numFmtId="0" fontId="27" fillId="36" borderId="31" xfId="0" applyFont="1" applyFill="1" applyBorder="1" applyProtection="1">
      <protection locked="0"/>
    </xf>
    <xf numFmtId="0" fontId="27" fillId="37" borderId="31" xfId="0" applyFont="1" applyFill="1" applyBorder="1" applyProtection="1">
      <protection locked="0"/>
    </xf>
    <xf numFmtId="0" fontId="27" fillId="38" borderId="31" xfId="0" applyFont="1" applyFill="1" applyBorder="1" applyProtection="1">
      <protection locked="0"/>
    </xf>
    <xf numFmtId="0" fontId="27" fillId="39" borderId="31" xfId="0" applyFont="1" applyFill="1" applyBorder="1" applyProtection="1">
      <protection locked="0"/>
    </xf>
    <xf numFmtId="0" fontId="27" fillId="0" borderId="31" xfId="0" applyFont="1" applyBorder="1" applyProtection="1">
      <protection locked="0"/>
    </xf>
    <xf numFmtId="0" fontId="27" fillId="40" borderId="31" xfId="0" applyFont="1" applyFill="1" applyBorder="1" applyProtection="1">
      <protection locked="0"/>
    </xf>
    <xf numFmtId="0" fontId="27" fillId="41" borderId="31" xfId="0" applyFont="1" applyFill="1" applyBorder="1" applyProtection="1">
      <protection locked="0"/>
    </xf>
    <xf numFmtId="0" fontId="27" fillId="42" borderId="31" xfId="0" applyFont="1" applyFill="1" applyBorder="1" applyProtection="1">
      <protection locked="0"/>
    </xf>
    <xf numFmtId="0" fontId="27" fillId="43" borderId="31" xfId="0" applyFont="1" applyFill="1" applyBorder="1" applyProtection="1">
      <protection locked="0"/>
    </xf>
    <xf numFmtId="0" fontId="27" fillId="44" borderId="31" xfId="0" applyFont="1" applyFill="1" applyBorder="1" applyProtection="1">
      <protection locked="0"/>
    </xf>
    <xf numFmtId="0" fontId="27" fillId="45" borderId="31" xfId="0" applyFont="1" applyFill="1" applyBorder="1" applyProtection="1">
      <protection locked="0"/>
    </xf>
    <xf numFmtId="0" fontId="28" fillId="46" borderId="31" xfId="0" applyFont="1" applyFill="1" applyBorder="1" applyProtection="1">
      <protection locked="0"/>
    </xf>
    <xf numFmtId="0" fontId="27" fillId="47" borderId="31" xfId="0" applyFont="1" applyFill="1" applyBorder="1" applyProtection="1">
      <protection locked="0"/>
    </xf>
    <xf numFmtId="0" fontId="27" fillId="48" borderId="31" xfId="0" applyFont="1" applyFill="1" applyBorder="1" applyProtection="1">
      <protection locked="0"/>
    </xf>
    <xf numFmtId="0" fontId="28" fillId="49" borderId="31" xfId="0" applyFont="1" applyFill="1" applyBorder="1" applyProtection="1">
      <protection locked="0"/>
    </xf>
    <xf numFmtId="0" fontId="28" fillId="49" borderId="32" xfId="0" applyFont="1" applyFill="1" applyBorder="1" applyProtection="1">
      <protection locked="0"/>
    </xf>
    <xf numFmtId="0" fontId="27" fillId="34" borderId="25" xfId="0" applyFont="1" applyFill="1" applyBorder="1" applyAlignment="1" applyProtection="1">
      <alignment horizontal="center"/>
      <protection locked="0"/>
    </xf>
    <xf numFmtId="0" fontId="27" fillId="35" borderId="26" xfId="0" applyFont="1" applyFill="1" applyBorder="1" applyAlignment="1" applyProtection="1">
      <alignment horizontal="center"/>
      <protection locked="0"/>
    </xf>
    <xf numFmtId="0" fontId="27" fillId="33" borderId="26" xfId="0" applyFont="1" applyFill="1" applyBorder="1" applyAlignment="1" applyProtection="1">
      <alignment horizontal="center"/>
      <protection locked="0"/>
    </xf>
    <xf numFmtId="0" fontId="27" fillId="36" borderId="26" xfId="0" applyFont="1" applyFill="1" applyBorder="1" applyAlignment="1" applyProtection="1">
      <alignment horizontal="center"/>
      <protection locked="0"/>
    </xf>
    <xf numFmtId="0" fontId="27" fillId="70" borderId="26" xfId="0" applyFont="1" applyFill="1" applyBorder="1" applyAlignment="1" applyProtection="1">
      <alignment horizontal="center"/>
      <protection locked="0"/>
    </xf>
    <xf numFmtId="0" fontId="27" fillId="38" borderId="26" xfId="0" applyFont="1" applyFill="1" applyBorder="1" applyAlignment="1" applyProtection="1">
      <alignment horizontal="center"/>
      <protection locked="0"/>
    </xf>
    <xf numFmtId="0" fontId="27" fillId="39" borderId="26" xfId="0" applyFont="1" applyFill="1" applyBorder="1" applyAlignment="1" applyProtection="1">
      <alignment horizontal="center"/>
      <protection locked="0"/>
    </xf>
    <xf numFmtId="0" fontId="27" fillId="0" borderId="26" xfId="0" applyFont="1" applyBorder="1" applyAlignment="1" applyProtection="1">
      <alignment horizontal="center"/>
      <protection locked="0"/>
    </xf>
    <xf numFmtId="0" fontId="27" fillId="40" borderId="26" xfId="0" applyFont="1" applyFill="1" applyBorder="1" applyAlignment="1" applyProtection="1">
      <alignment horizontal="center"/>
      <protection locked="0"/>
    </xf>
    <xf numFmtId="0" fontId="27" fillId="74" borderId="26" xfId="0" applyFont="1" applyFill="1" applyBorder="1" applyAlignment="1" applyProtection="1">
      <alignment horizontal="center"/>
      <protection locked="0"/>
    </xf>
    <xf numFmtId="0" fontId="27" fillId="42" borderId="26" xfId="0" applyFont="1" applyFill="1" applyBorder="1" applyAlignment="1" applyProtection="1">
      <alignment horizontal="center"/>
      <protection locked="0"/>
    </xf>
    <xf numFmtId="0" fontId="27" fillId="43" borderId="26" xfId="0" applyFont="1" applyFill="1" applyBorder="1" applyAlignment="1" applyProtection="1">
      <alignment horizontal="center"/>
      <protection locked="0"/>
    </xf>
    <xf numFmtId="0" fontId="27" fillId="44" borderId="26" xfId="0" applyFont="1" applyFill="1" applyBorder="1" applyAlignment="1" applyProtection="1">
      <alignment horizontal="center"/>
      <protection locked="0"/>
    </xf>
    <xf numFmtId="0" fontId="27" fillId="71" borderId="26" xfId="0" applyFont="1" applyFill="1" applyBorder="1" applyAlignment="1" applyProtection="1">
      <alignment horizontal="center"/>
      <protection locked="0"/>
    </xf>
    <xf numFmtId="0" fontId="28" fillId="73" borderId="26" xfId="0" applyFont="1" applyFill="1" applyBorder="1" applyAlignment="1" applyProtection="1">
      <alignment horizontal="center"/>
      <protection locked="0"/>
    </xf>
    <xf numFmtId="0" fontId="28" fillId="72" borderId="26" xfId="0" applyFont="1" applyFill="1" applyBorder="1" applyAlignment="1" applyProtection="1">
      <alignment horizontal="center"/>
      <protection locked="0"/>
    </xf>
    <xf numFmtId="0" fontId="27" fillId="47" borderId="26" xfId="0" applyFont="1" applyFill="1" applyBorder="1" applyAlignment="1" applyProtection="1">
      <alignment horizontal="center"/>
      <protection locked="0"/>
    </xf>
    <xf numFmtId="0" fontId="27" fillId="48" borderId="26" xfId="0" applyFont="1" applyFill="1" applyBorder="1" applyAlignment="1" applyProtection="1">
      <alignment horizontal="center"/>
      <protection locked="0"/>
    </xf>
    <xf numFmtId="0" fontId="28" fillId="49" borderId="26" xfId="0" applyFont="1" applyFill="1" applyBorder="1" applyAlignment="1" applyProtection="1">
      <alignment horizontal="center"/>
      <protection locked="0"/>
    </xf>
    <xf numFmtId="9" fontId="27" fillId="43" borderId="23" xfId="42" applyFont="1" applyFill="1" applyBorder="1" applyAlignment="1" applyProtection="1">
      <alignment horizontal="center"/>
    </xf>
    <xf numFmtId="9" fontId="27" fillId="45" borderId="13" xfId="42" applyFont="1" applyFill="1" applyBorder="1" applyAlignment="1" applyProtection="1">
      <alignment horizontal="center"/>
    </xf>
    <xf numFmtId="9" fontId="30" fillId="43" borderId="23" xfId="42" applyFont="1" applyFill="1" applyBorder="1" applyAlignment="1" applyProtection="1">
      <alignment horizontal="center"/>
    </xf>
    <xf numFmtId="9" fontId="30" fillId="45" borderId="13" xfId="42" applyFont="1" applyFill="1" applyBorder="1" applyAlignment="1" applyProtection="1">
      <alignment horizontal="center"/>
    </xf>
    <xf numFmtId="166" fontId="40" fillId="63" borderId="27" xfId="0" applyNumberFormat="1" applyFont="1" applyFill="1" applyBorder="1" applyAlignment="1" applyProtection="1">
      <alignment horizontal="center" vertical="center"/>
      <protection locked="0"/>
    </xf>
    <xf numFmtId="166" fontId="40" fillId="63" borderId="28" xfId="0" applyNumberFormat="1" applyFont="1" applyFill="1" applyBorder="1" applyAlignment="1" applyProtection="1">
      <alignment horizontal="center" vertical="center"/>
      <protection locked="0"/>
    </xf>
    <xf numFmtId="0" fontId="19" fillId="78" borderId="0" xfId="0" applyFont="1" applyFill="1"/>
    <xf numFmtId="0" fontId="0" fillId="50" borderId="0" xfId="0" applyFill="1"/>
    <xf numFmtId="0" fontId="19" fillId="50" borderId="0" xfId="0" applyFont="1" applyFill="1"/>
    <xf numFmtId="166" fontId="21" fillId="68" borderId="27" xfId="0" applyNumberFormat="1" applyFont="1" applyFill="1" applyBorder="1" applyAlignment="1" applyProtection="1">
      <alignment horizontal="center" vertical="center"/>
      <protection locked="0"/>
    </xf>
    <xf numFmtId="166" fontId="40" fillId="68" borderId="27" xfId="0" applyNumberFormat="1" applyFont="1" applyFill="1" applyBorder="1" applyAlignment="1" applyProtection="1">
      <alignment horizontal="center" vertical="center"/>
      <protection locked="0"/>
    </xf>
    <xf numFmtId="166" fontId="40" fillId="68" borderId="28" xfId="0" applyNumberFormat="1" applyFont="1" applyFill="1" applyBorder="1" applyAlignment="1" applyProtection="1">
      <alignment horizontal="center" vertical="center"/>
      <protection locked="0"/>
    </xf>
    <xf numFmtId="166" fontId="21" fillId="68" borderId="28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/>
    </xf>
    <xf numFmtId="0" fontId="27" fillId="0" borderId="0" xfId="0" applyFont="1"/>
    <xf numFmtId="164" fontId="31" fillId="0" borderId="0" xfId="0" applyNumberFormat="1" applyFont="1" applyAlignment="1">
      <alignment horizontal="center" vertical="center" textRotation="90" wrapText="1"/>
    </xf>
    <xf numFmtId="0" fontId="24" fillId="55" borderId="0" xfId="0" applyFont="1" applyFill="1" applyAlignment="1">
      <alignment horizontal="center" vertical="center" wrapText="1"/>
    </xf>
    <xf numFmtId="0" fontId="24" fillId="55" borderId="10" xfId="0" applyFont="1" applyFill="1" applyBorder="1" applyAlignment="1">
      <alignment vertical="center"/>
    </xf>
    <xf numFmtId="0" fontId="29" fillId="54" borderId="19" xfId="0" applyFont="1" applyFill="1" applyBorder="1" applyAlignment="1">
      <alignment horizontal="center" vertical="center" wrapText="1"/>
    </xf>
    <xf numFmtId="0" fontId="23" fillId="0" borderId="0" xfId="0" applyFont="1"/>
    <xf numFmtId="0" fontId="26" fillId="0" borderId="0" xfId="0" applyFont="1" applyAlignment="1">
      <alignment vertical="center" textRotation="90"/>
    </xf>
    <xf numFmtId="0" fontId="26" fillId="0" borderId="0" xfId="0" applyFont="1"/>
    <xf numFmtId="0" fontId="37" fillId="0" borderId="0" xfId="0" applyFont="1"/>
    <xf numFmtId="0" fontId="29" fillId="50" borderId="0" xfId="0" applyFont="1" applyFill="1" applyAlignment="1">
      <alignment horizontal="left" vertical="center" wrapText="1"/>
    </xf>
    <xf numFmtId="164" fontId="23" fillId="0" borderId="0" xfId="0" applyNumberFormat="1" applyFont="1"/>
    <xf numFmtId="0" fontId="33" fillId="0" borderId="0" xfId="0" applyFont="1" applyAlignment="1">
      <alignment horizontal="center" vertical="center"/>
    </xf>
    <xf numFmtId="0" fontId="23" fillId="54" borderId="0" xfId="0" applyFont="1" applyFill="1" applyAlignment="1">
      <alignment horizontal="left"/>
    </xf>
    <xf numFmtId="0" fontId="27" fillId="54" borderId="0" xfId="0" applyFont="1" applyFill="1"/>
    <xf numFmtId="164" fontId="31" fillId="54" borderId="0" xfId="0" applyNumberFormat="1" applyFont="1" applyFill="1" applyAlignment="1">
      <alignment horizontal="center" vertical="center" textRotation="90" wrapText="1"/>
    </xf>
    <xf numFmtId="164" fontId="23" fillId="54" borderId="0" xfId="0" applyNumberFormat="1" applyFont="1" applyFill="1"/>
    <xf numFmtId="0" fontId="33" fillId="54" borderId="0" xfId="0" applyFont="1" applyFill="1" applyAlignment="1">
      <alignment horizontal="center" vertical="center"/>
    </xf>
    <xf numFmtId="0" fontId="29" fillId="54" borderId="0" xfId="0" applyFont="1" applyFill="1" applyAlignment="1">
      <alignment horizontal="center" vertical="center" wrapText="1"/>
    </xf>
    <xf numFmtId="0" fontId="23" fillId="54" borderId="0" xfId="0" applyFont="1" applyFill="1"/>
    <xf numFmtId="0" fontId="36" fillId="54" borderId="12" xfId="0" applyFont="1" applyFill="1" applyBorder="1" applyAlignment="1">
      <alignment horizontal="center"/>
    </xf>
    <xf numFmtId="0" fontId="36" fillId="54" borderId="0" xfId="0" applyFont="1" applyFill="1" applyAlignment="1">
      <alignment horizontal="center"/>
    </xf>
    <xf numFmtId="0" fontId="32" fillId="57" borderId="11" xfId="0" applyFont="1" applyFill="1" applyBorder="1" applyAlignment="1">
      <alignment horizontal="center" vertical="center"/>
    </xf>
    <xf numFmtId="0" fontId="32" fillId="57" borderId="18" xfId="0" applyFont="1" applyFill="1" applyBorder="1" applyAlignment="1">
      <alignment horizontal="center" vertical="center"/>
    </xf>
    <xf numFmtId="0" fontId="32" fillId="57" borderId="20" xfId="0" applyFont="1" applyFill="1" applyBorder="1" applyAlignment="1">
      <alignment horizontal="center" vertical="center"/>
    </xf>
    <xf numFmtId="9" fontId="27" fillId="42" borderId="22" xfId="0" applyNumberFormat="1" applyFont="1" applyFill="1" applyBorder="1" applyAlignment="1">
      <alignment horizontal="center"/>
    </xf>
    <xf numFmtId="2" fontId="27" fillId="66" borderId="22" xfId="0" applyNumberFormat="1" applyFont="1" applyFill="1" applyBorder="1" applyAlignment="1">
      <alignment horizontal="center"/>
    </xf>
    <xf numFmtId="0" fontId="23" fillId="77" borderId="0" xfId="0" applyFont="1" applyFill="1" applyAlignment="1">
      <alignment horizontal="left"/>
    </xf>
    <xf numFmtId="0" fontId="35" fillId="56" borderId="36" xfId="0" applyFont="1" applyFill="1" applyBorder="1" applyAlignment="1">
      <alignment horizontal="center" vertical="center"/>
    </xf>
    <xf numFmtId="9" fontId="30" fillId="42" borderId="22" xfId="0" applyNumberFormat="1" applyFont="1" applyFill="1" applyBorder="1" applyAlignment="1">
      <alignment horizontal="center"/>
    </xf>
    <xf numFmtId="9" fontId="27" fillId="48" borderId="23" xfId="0" applyNumberFormat="1" applyFont="1" applyFill="1" applyBorder="1" applyAlignment="1">
      <alignment horizontal="center"/>
    </xf>
    <xf numFmtId="2" fontId="27" fillId="67" borderId="23" xfId="0" applyNumberFormat="1" applyFont="1" applyFill="1" applyBorder="1" applyAlignment="1">
      <alignment horizontal="center"/>
    </xf>
    <xf numFmtId="9" fontId="30" fillId="48" borderId="23" xfId="0" applyNumberFormat="1" applyFont="1" applyFill="1" applyBorder="1" applyAlignment="1">
      <alignment horizontal="center"/>
    </xf>
    <xf numFmtId="2" fontId="27" fillId="68" borderId="23" xfId="0" applyNumberFormat="1" applyFont="1" applyFill="1" applyBorder="1" applyAlignment="1">
      <alignment horizontal="center"/>
    </xf>
    <xf numFmtId="2" fontId="27" fillId="69" borderId="13" xfId="0" applyNumberFormat="1" applyFont="1" applyFill="1" applyBorder="1" applyAlignment="1">
      <alignment horizontal="center"/>
    </xf>
    <xf numFmtId="9" fontId="27" fillId="42" borderId="23" xfId="0" applyNumberFormat="1" applyFont="1" applyFill="1" applyBorder="1" applyAlignment="1">
      <alignment horizontal="center"/>
    </xf>
    <xf numFmtId="2" fontId="27" fillId="66" borderId="19" xfId="0" applyNumberFormat="1" applyFont="1" applyFill="1" applyBorder="1" applyAlignment="1">
      <alignment horizontal="center"/>
    </xf>
    <xf numFmtId="9" fontId="30" fillId="42" borderId="23" xfId="0" applyNumberFormat="1" applyFont="1" applyFill="1" applyBorder="1" applyAlignment="1">
      <alignment horizontal="center"/>
    </xf>
    <xf numFmtId="2" fontId="27" fillId="67" borderId="19" xfId="0" applyNumberFormat="1" applyFont="1" applyFill="1" applyBorder="1" applyAlignment="1">
      <alignment horizontal="center"/>
    </xf>
    <xf numFmtId="2" fontId="32" fillId="54" borderId="19" xfId="0" applyNumberFormat="1" applyFont="1" applyFill="1" applyBorder="1" applyAlignment="1">
      <alignment horizontal="center"/>
    </xf>
    <xf numFmtId="2" fontId="27" fillId="69" borderId="14" xfId="0" applyNumberFormat="1" applyFont="1" applyFill="1" applyBorder="1" applyAlignment="1">
      <alignment horizontal="center"/>
    </xf>
    <xf numFmtId="0" fontId="38" fillId="0" borderId="0" xfId="0" applyFont="1" applyAlignment="1">
      <alignment horizontal="left"/>
    </xf>
    <xf numFmtId="2" fontId="32" fillId="60" borderId="22" xfId="0" applyNumberFormat="1" applyFont="1" applyFill="1" applyBorder="1" applyAlignment="1">
      <alignment horizontal="center"/>
    </xf>
    <xf numFmtId="2" fontId="32" fillId="54" borderId="20" xfId="0" applyNumberFormat="1" applyFont="1" applyFill="1" applyBorder="1" applyAlignment="1">
      <alignment horizontal="center"/>
    </xf>
    <xf numFmtId="2" fontId="39" fillId="60" borderId="22" xfId="0" applyNumberFormat="1" applyFont="1" applyFill="1" applyBorder="1" applyAlignment="1">
      <alignment horizontal="center"/>
    </xf>
    <xf numFmtId="2" fontId="32" fillId="58" borderId="23" xfId="0" applyNumberFormat="1" applyFont="1" applyFill="1" applyBorder="1" applyAlignment="1">
      <alignment horizontal="center"/>
    </xf>
    <xf numFmtId="2" fontId="39" fillId="58" borderId="23" xfId="0" applyNumberFormat="1" applyFont="1" applyFill="1" applyBorder="1" applyAlignment="1">
      <alignment horizontal="center"/>
    </xf>
    <xf numFmtId="2" fontId="24" fillId="56" borderId="13" xfId="0" applyNumberFormat="1" applyFont="1" applyFill="1" applyBorder="1" applyAlignment="1">
      <alignment horizontal="center"/>
    </xf>
    <xf numFmtId="2" fontId="32" fillId="54" borderId="14" xfId="0" applyNumberFormat="1" applyFont="1" applyFill="1" applyBorder="1" applyAlignment="1">
      <alignment horizontal="center"/>
    </xf>
    <xf numFmtId="2" fontId="29" fillId="56" borderId="13" xfId="0" applyNumberFormat="1" applyFont="1" applyFill="1" applyBorder="1" applyAlignment="1">
      <alignment horizontal="center"/>
    </xf>
    <xf numFmtId="0" fontId="23" fillId="0" borderId="0" xfId="0" applyFont="1" applyAlignment="1">
      <alignment vertical="center" textRotation="90"/>
    </xf>
    <xf numFmtId="0" fontId="38" fillId="0" borderId="0" xfId="0" applyFont="1"/>
    <xf numFmtId="0" fontId="26" fillId="52" borderId="22" xfId="0" applyFont="1" applyFill="1" applyBorder="1" applyAlignment="1">
      <alignment horizontal="center"/>
    </xf>
    <xf numFmtId="2" fontId="32" fillId="54" borderId="22" xfId="0" applyNumberFormat="1" applyFont="1" applyFill="1" applyBorder="1" applyAlignment="1">
      <alignment horizontal="center"/>
    </xf>
    <xf numFmtId="0" fontId="37" fillId="52" borderId="22" xfId="0" applyFont="1" applyFill="1" applyBorder="1" applyAlignment="1">
      <alignment horizontal="center"/>
    </xf>
    <xf numFmtId="0" fontId="27" fillId="48" borderId="23" xfId="0" applyFont="1" applyFill="1" applyBorder="1" applyAlignment="1">
      <alignment horizontal="center"/>
    </xf>
    <xf numFmtId="2" fontId="32" fillId="54" borderId="23" xfId="0" applyNumberFormat="1" applyFont="1" applyFill="1" applyBorder="1" applyAlignment="1">
      <alignment horizontal="center"/>
    </xf>
    <xf numFmtId="0" fontId="30" fillId="48" borderId="23" xfId="0" applyFont="1" applyFill="1" applyBorder="1" applyAlignment="1">
      <alignment horizontal="center"/>
    </xf>
    <xf numFmtId="2" fontId="32" fillId="62" borderId="23" xfId="0" applyNumberFormat="1" applyFont="1" applyFill="1" applyBorder="1" applyAlignment="1">
      <alignment horizontal="center"/>
    </xf>
    <xf numFmtId="2" fontId="39" fillId="62" borderId="23" xfId="0" applyNumberFormat="1" applyFont="1" applyFill="1" applyBorder="1" applyAlignment="1">
      <alignment horizontal="center"/>
    </xf>
    <xf numFmtId="2" fontId="24" fillId="64" borderId="23" xfId="0" applyNumberFormat="1" applyFont="1" applyFill="1" applyBorder="1" applyAlignment="1">
      <alignment horizontal="center"/>
    </xf>
    <xf numFmtId="2" fontId="29" fillId="64" borderId="23" xfId="0" applyNumberFormat="1" applyFont="1" applyFill="1" applyBorder="1" applyAlignment="1">
      <alignment horizontal="center"/>
    </xf>
    <xf numFmtId="2" fontId="32" fillId="65" borderId="23" xfId="0" applyNumberFormat="1" applyFont="1" applyFill="1" applyBorder="1" applyAlignment="1">
      <alignment horizontal="center"/>
    </xf>
    <xf numFmtId="2" fontId="39" fillId="65" borderId="23" xfId="0" applyNumberFormat="1" applyFont="1" applyFill="1" applyBorder="1" applyAlignment="1">
      <alignment horizontal="center"/>
    </xf>
    <xf numFmtId="2" fontId="32" fillId="59" borderId="23" xfId="0" applyNumberFormat="1" applyFont="1" applyFill="1" applyBorder="1" applyAlignment="1">
      <alignment horizontal="center"/>
    </xf>
    <xf numFmtId="2" fontId="39" fillId="59" borderId="23" xfId="0" applyNumberFormat="1" applyFont="1" applyFill="1" applyBorder="1" applyAlignment="1">
      <alignment horizontal="center"/>
    </xf>
    <xf numFmtId="2" fontId="32" fillId="61" borderId="13" xfId="0" applyNumberFormat="1" applyFont="1" applyFill="1" applyBorder="1" applyAlignment="1">
      <alignment horizontal="center"/>
    </xf>
    <xf numFmtId="2" fontId="32" fillId="54" borderId="13" xfId="0" applyNumberFormat="1" applyFont="1" applyFill="1" applyBorder="1" applyAlignment="1">
      <alignment horizontal="center"/>
    </xf>
    <xf numFmtId="2" fontId="39" fillId="61" borderId="13" xfId="0" applyNumberFormat="1" applyFont="1" applyFill="1" applyBorder="1" applyAlignment="1">
      <alignment horizontal="center"/>
    </xf>
    <xf numFmtId="166" fontId="23" fillId="54" borderId="0" xfId="0" applyNumberFormat="1" applyFont="1" applyFill="1"/>
    <xf numFmtId="166" fontId="23" fillId="0" borderId="0" xfId="0" applyNumberFormat="1" applyFont="1"/>
    <xf numFmtId="166" fontId="23" fillId="0" borderId="0" xfId="0" applyNumberFormat="1" applyFont="1" applyAlignment="1">
      <alignment horizontal="center"/>
    </xf>
    <xf numFmtId="166" fontId="38" fillId="0" borderId="0" xfId="0" applyNumberFormat="1" applyFont="1"/>
    <xf numFmtId="0" fontId="23" fillId="0" borderId="0" xfId="0" applyFont="1" applyAlignment="1">
      <alignment horizontal="center"/>
    </xf>
    <xf numFmtId="0" fontId="23" fillId="77" borderId="0" xfId="0" applyFont="1" applyFill="1"/>
    <xf numFmtId="0" fontId="23" fillId="50" borderId="0" xfId="0" applyFont="1" applyFill="1" applyAlignment="1">
      <alignment horizontal="center"/>
    </xf>
    <xf numFmtId="0" fontId="24" fillId="51" borderId="0" xfId="0" applyFont="1" applyFill="1"/>
    <xf numFmtId="0" fontId="26" fillId="54" borderId="22" xfId="0" applyFont="1" applyFill="1" applyBorder="1" applyAlignment="1">
      <alignment horizontal="center" vertical="center"/>
    </xf>
    <xf numFmtId="0" fontId="26" fillId="54" borderId="11" xfId="0" applyFont="1" applyFill="1" applyBorder="1" applyAlignment="1">
      <alignment horizontal="center"/>
    </xf>
    <xf numFmtId="2" fontId="21" fillId="62" borderId="11" xfId="0" applyNumberFormat="1" applyFont="1" applyFill="1" applyBorder="1" applyAlignment="1">
      <alignment horizontal="left"/>
    </xf>
    <xf numFmtId="2" fontId="21" fillId="62" borderId="18" xfId="0" applyNumberFormat="1" applyFont="1" applyFill="1" applyBorder="1" applyAlignment="1">
      <alignment horizontal="left"/>
    </xf>
    <xf numFmtId="2" fontId="21" fillId="62" borderId="20" xfId="0" applyNumberFormat="1" applyFont="1" applyFill="1" applyBorder="1" applyAlignment="1">
      <alignment horizontal="left"/>
    </xf>
    <xf numFmtId="0" fontId="26" fillId="54" borderId="12" xfId="0" applyFont="1" applyFill="1" applyBorder="1" applyAlignment="1">
      <alignment horizontal="center"/>
    </xf>
    <xf numFmtId="2" fontId="21" fillId="62" borderId="12" xfId="0" applyNumberFormat="1" applyFont="1" applyFill="1" applyBorder="1" applyAlignment="1">
      <alignment horizontal="left"/>
    </xf>
    <xf numFmtId="2" fontId="21" fillId="62" borderId="0" xfId="0" applyNumberFormat="1" applyFont="1" applyFill="1" applyAlignment="1">
      <alignment horizontal="left"/>
    </xf>
    <xf numFmtId="2" fontId="21" fillId="62" borderId="19" xfId="0" applyNumberFormat="1" applyFont="1" applyFill="1" applyBorder="1" applyAlignment="1">
      <alignment horizontal="left"/>
    </xf>
    <xf numFmtId="2" fontId="21" fillId="62" borderId="17" xfId="0" applyNumberFormat="1" applyFont="1" applyFill="1" applyBorder="1" applyAlignment="1">
      <alignment horizontal="left"/>
    </xf>
    <xf numFmtId="2" fontId="21" fillId="62" borderId="21" xfId="0" applyNumberFormat="1" applyFont="1" applyFill="1" applyBorder="1" applyAlignment="1">
      <alignment horizontal="left"/>
    </xf>
    <xf numFmtId="2" fontId="21" fillId="62" borderId="14" xfId="0" applyNumberFormat="1" applyFont="1" applyFill="1" applyBorder="1" applyAlignment="1">
      <alignment horizontal="left"/>
    </xf>
    <xf numFmtId="0" fontId="23" fillId="57" borderId="24" xfId="0" applyFont="1" applyFill="1" applyBorder="1" applyAlignment="1">
      <alignment horizontal="left"/>
    </xf>
    <xf numFmtId="0" fontId="23" fillId="62" borderId="16" xfId="0" applyFont="1" applyFill="1" applyBorder="1" applyAlignment="1">
      <alignment horizontal="center"/>
    </xf>
    <xf numFmtId="0" fontId="38" fillId="57" borderId="24" xfId="0" applyFont="1" applyFill="1" applyBorder="1" applyAlignment="1">
      <alignment horizontal="left"/>
    </xf>
    <xf numFmtId="2" fontId="22" fillId="76" borderId="10" xfId="0" applyNumberFormat="1" applyFont="1" applyFill="1" applyBorder="1" applyProtection="1">
      <protection locked="0"/>
    </xf>
    <xf numFmtId="2" fontId="22" fillId="76" borderId="15" xfId="0" applyNumberFormat="1" applyFont="1" applyFill="1" applyBorder="1" applyProtection="1">
      <protection locked="0"/>
    </xf>
    <xf numFmtId="164" fontId="22" fillId="76" borderId="30" xfId="0" applyNumberFormat="1" applyFont="1" applyFill="1" applyBorder="1" applyProtection="1">
      <protection locked="0"/>
    </xf>
    <xf numFmtId="2" fontId="22" fillId="76" borderId="22" xfId="0" applyNumberFormat="1" applyFont="1" applyFill="1" applyBorder="1" applyProtection="1">
      <protection locked="0"/>
    </xf>
    <xf numFmtId="2" fontId="22" fillId="76" borderId="20" xfId="0" applyNumberFormat="1" applyFont="1" applyFill="1" applyBorder="1" applyProtection="1">
      <protection locked="0"/>
    </xf>
    <xf numFmtId="164" fontId="22" fillId="76" borderId="37" xfId="0" applyNumberFormat="1" applyFont="1" applyFill="1" applyBorder="1" applyProtection="1">
      <protection locked="0"/>
    </xf>
    <xf numFmtId="2" fontId="22" fillId="80" borderId="39" xfId="0" applyNumberFormat="1" applyFont="1" applyFill="1" applyBorder="1" applyProtection="1">
      <protection locked="0"/>
    </xf>
    <xf numFmtId="2" fontId="22" fillId="80" borderId="40" xfId="0" applyNumberFormat="1" applyFont="1" applyFill="1" applyBorder="1" applyProtection="1">
      <protection locked="0"/>
    </xf>
    <xf numFmtId="164" fontId="22" fillId="80" borderId="42" xfId="0" applyNumberFormat="1" applyFont="1" applyFill="1" applyBorder="1" applyProtection="1">
      <protection locked="0"/>
    </xf>
    <xf numFmtId="2" fontId="22" fillId="80" borderId="43" xfId="0" applyNumberFormat="1" applyFont="1" applyFill="1" applyBorder="1" applyProtection="1">
      <protection locked="0"/>
    </xf>
    <xf numFmtId="2" fontId="22" fillId="80" borderId="15" xfId="0" applyNumberFormat="1" applyFont="1" applyFill="1" applyBorder="1" applyProtection="1">
      <protection locked="0"/>
    </xf>
    <xf numFmtId="164" fontId="22" fillId="80" borderId="44" xfId="0" applyNumberFormat="1" applyFont="1" applyFill="1" applyBorder="1" applyProtection="1">
      <protection locked="0"/>
    </xf>
    <xf numFmtId="2" fontId="22" fillId="80" borderId="45" xfId="0" applyNumberFormat="1" applyFont="1" applyFill="1" applyBorder="1" applyProtection="1">
      <protection locked="0"/>
    </xf>
    <xf numFmtId="2" fontId="22" fillId="80" borderId="46" xfId="0" applyNumberFormat="1" applyFont="1" applyFill="1" applyBorder="1" applyProtection="1">
      <protection locked="0"/>
    </xf>
    <xf numFmtId="164" fontId="22" fillId="80" borderId="48" xfId="0" applyNumberFormat="1" applyFont="1" applyFill="1" applyBorder="1" applyProtection="1">
      <protection locked="0"/>
    </xf>
    <xf numFmtId="2" fontId="22" fillId="76" borderId="13" xfId="0" applyNumberFormat="1" applyFont="1" applyFill="1" applyBorder="1" applyProtection="1">
      <protection locked="0"/>
    </xf>
    <xf numFmtId="2" fontId="22" fillId="76" borderId="14" xfId="0" applyNumberFormat="1" applyFont="1" applyFill="1" applyBorder="1" applyProtection="1">
      <protection locked="0"/>
    </xf>
    <xf numFmtId="164" fontId="22" fillId="76" borderId="38" xfId="0" applyNumberFormat="1" applyFont="1" applyFill="1" applyBorder="1" applyProtection="1">
      <protection locked="0"/>
    </xf>
    <xf numFmtId="2" fontId="22" fillId="76" borderId="33" xfId="0" applyNumberFormat="1" applyFont="1" applyFill="1" applyBorder="1" applyProtection="1">
      <protection locked="0"/>
    </xf>
    <xf numFmtId="2" fontId="22" fillId="76" borderId="34" xfId="0" applyNumberFormat="1" applyFont="1" applyFill="1" applyBorder="1" applyProtection="1">
      <protection locked="0"/>
    </xf>
    <xf numFmtId="164" fontId="22" fillId="76" borderId="35" xfId="0" applyNumberFormat="1" applyFont="1" applyFill="1" applyBorder="1" applyProtection="1">
      <protection locked="0"/>
    </xf>
    <xf numFmtId="164" fontId="22" fillId="79" borderId="30" xfId="0" applyNumberFormat="1" applyFont="1" applyFill="1" applyBorder="1" applyProtection="1">
      <protection locked="0"/>
    </xf>
    <xf numFmtId="2" fontId="22" fillId="80" borderId="41" xfId="0" applyNumberFormat="1" applyFont="1" applyFill="1" applyBorder="1" applyProtection="1">
      <protection locked="0"/>
    </xf>
    <xf numFmtId="2" fontId="22" fillId="80" borderId="10" xfId="0" applyNumberFormat="1" applyFont="1" applyFill="1" applyBorder="1" applyProtection="1">
      <protection locked="0"/>
    </xf>
    <xf numFmtId="2" fontId="22" fillId="80" borderId="47" xfId="0" applyNumberFormat="1" applyFont="1" applyFill="1" applyBorder="1" applyProtection="1">
      <protection locked="0"/>
    </xf>
    <xf numFmtId="0" fontId="23" fillId="54" borderId="0" xfId="0" applyFont="1" applyFill="1" applyAlignment="1">
      <alignment horizontal="center"/>
    </xf>
    <xf numFmtId="0" fontId="27" fillId="54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26" fillId="75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26" fillId="75" borderId="22" xfId="0" applyFont="1" applyFill="1" applyBorder="1" applyAlignment="1">
      <alignment horizontal="center" vertical="center" textRotation="90"/>
    </xf>
    <xf numFmtId="0" fontId="26" fillId="75" borderId="23" xfId="0" applyFont="1" applyFill="1" applyBorder="1" applyAlignment="1">
      <alignment horizontal="center" vertical="center" textRotation="90"/>
    </xf>
    <xf numFmtId="0" fontId="26" fillId="75" borderId="13" xfId="0" applyFont="1" applyFill="1" applyBorder="1" applyAlignment="1">
      <alignment horizontal="center" vertical="center" textRotation="90"/>
    </xf>
    <xf numFmtId="164" fontId="26" fillId="75" borderId="22" xfId="0" applyNumberFormat="1" applyFont="1" applyFill="1" applyBorder="1" applyAlignment="1">
      <alignment horizontal="center" vertical="center" textRotation="90"/>
    </xf>
    <xf numFmtId="164" fontId="26" fillId="75" borderId="23" xfId="0" applyNumberFormat="1" applyFont="1" applyFill="1" applyBorder="1" applyAlignment="1">
      <alignment horizontal="center" vertical="center" textRotation="90"/>
    </xf>
    <xf numFmtId="164" fontId="26" fillId="75" borderId="13" xfId="0" applyNumberFormat="1" applyFont="1" applyFill="1" applyBorder="1" applyAlignment="1">
      <alignment horizontal="center" vertical="center" textRotation="9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0" fontId="30" fillId="0" borderId="13" xfId="0" applyFont="1" applyBorder="1" applyAlignment="1" applyProtection="1">
      <alignment horizontal="center" vertical="center" wrapText="1"/>
      <protection locked="0"/>
    </xf>
    <xf numFmtId="2" fontId="29" fillId="61" borderId="22" xfId="0" applyNumberFormat="1" applyFont="1" applyFill="1" applyBorder="1" applyAlignment="1">
      <alignment horizontal="center" vertical="center"/>
    </xf>
    <xf numFmtId="2" fontId="29" fillId="61" borderId="13" xfId="0" applyNumberFormat="1" applyFont="1" applyFill="1" applyBorder="1" applyAlignment="1">
      <alignment horizontal="center" vertical="center"/>
    </xf>
    <xf numFmtId="2" fontId="32" fillId="54" borderId="20" xfId="0" applyNumberFormat="1" applyFont="1" applyFill="1" applyBorder="1" applyAlignment="1">
      <alignment horizontal="center" vertical="center"/>
    </xf>
    <xf numFmtId="2" fontId="32" fillId="54" borderId="14" xfId="0" applyNumberFormat="1" applyFont="1" applyFill="1" applyBorder="1" applyAlignment="1">
      <alignment horizontal="center" vertical="center"/>
    </xf>
    <xf numFmtId="2" fontId="24" fillId="61" borderId="22" xfId="0" applyNumberFormat="1" applyFont="1" applyFill="1" applyBorder="1" applyAlignment="1">
      <alignment horizontal="center" vertical="center"/>
    </xf>
    <xf numFmtId="2" fontId="24" fillId="61" borderId="13" xfId="0" applyNumberFormat="1" applyFont="1" applyFill="1" applyBorder="1" applyAlignment="1">
      <alignment horizontal="center" vertical="center"/>
    </xf>
    <xf numFmtId="0" fontId="43" fillId="55" borderId="0" xfId="0" applyFont="1" applyFill="1" applyAlignment="1">
      <alignment horizontal="center" vertical="center" wrapText="1"/>
    </xf>
    <xf numFmtId="0" fontId="29" fillId="50" borderId="18" xfId="0" applyFont="1" applyFill="1" applyBorder="1" applyAlignment="1">
      <alignment horizontal="center" vertical="center" wrapText="1"/>
    </xf>
    <xf numFmtId="0" fontId="29" fillId="50" borderId="0" xfId="0" applyFont="1" applyFill="1" applyAlignment="1">
      <alignment horizontal="center" vertical="center" wrapText="1"/>
    </xf>
    <xf numFmtId="0" fontId="29" fillId="50" borderId="19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42" fillId="56" borderId="0" xfId="0" applyFont="1" applyFill="1" applyAlignment="1">
      <alignment horizontal="left" vertical="center"/>
    </xf>
    <xf numFmtId="0" fontId="26" fillId="53" borderId="49" xfId="0" applyFont="1" applyFill="1" applyBorder="1" applyAlignment="1">
      <alignment horizontal="center"/>
    </xf>
    <xf numFmtId="2" fontId="32" fillId="53" borderId="49" xfId="0" applyNumberFormat="1" applyFont="1" applyFill="1" applyBorder="1" applyAlignment="1">
      <alignment horizontal="right"/>
    </xf>
    <xf numFmtId="165" fontId="34" fillId="53" borderId="49" xfId="0" applyNumberFormat="1" applyFont="1" applyFill="1" applyBorder="1" applyAlignment="1" applyProtection="1">
      <alignment horizontal="right"/>
      <protection locked="0"/>
    </xf>
    <xf numFmtId="164" fontId="24" fillId="61" borderId="49" xfId="0" applyNumberFormat="1" applyFont="1" applyFill="1" applyBorder="1" applyAlignment="1">
      <alignment horizontal="right"/>
    </xf>
    <xf numFmtId="165" fontId="34" fillId="53" borderId="49" xfId="0" applyNumberFormat="1" applyFont="1" applyFill="1" applyBorder="1" applyAlignment="1">
      <alignment horizontal="right"/>
    </xf>
    <xf numFmtId="0" fontId="23" fillId="0" borderId="49" xfId="0" applyFont="1" applyBorder="1"/>
    <xf numFmtId="0" fontId="32" fillId="57" borderId="49" xfId="0" applyFont="1" applyFill="1" applyBorder="1" applyAlignment="1">
      <alignment horizontal="center" vertical="center"/>
    </xf>
    <xf numFmtId="164" fontId="26" fillId="75" borderId="20" xfId="0" applyNumberFormat="1" applyFont="1" applyFill="1" applyBorder="1" applyAlignment="1">
      <alignment horizontal="center" vertical="center" textRotation="90"/>
    </xf>
    <xf numFmtId="0" fontId="29" fillId="54" borderId="0" xfId="0" applyFont="1" applyFill="1" applyBorder="1" applyAlignment="1">
      <alignment horizontal="center" vertical="center" wrapText="1"/>
    </xf>
    <xf numFmtId="164" fontId="23" fillId="54" borderId="0" xfId="0" applyNumberFormat="1" applyFont="1" applyFill="1" applyBorder="1"/>
    <xf numFmtId="0" fontId="23" fillId="0" borderId="0" xfId="0" applyFont="1" applyBorder="1"/>
    <xf numFmtId="164" fontId="23" fillId="0" borderId="0" xfId="0" applyNumberFormat="1" applyFont="1" applyBorder="1"/>
    <xf numFmtId="0" fontId="26" fillId="53" borderId="49" xfId="0" applyFont="1" applyFill="1" applyBorder="1" applyAlignment="1" applyProtection="1">
      <alignment horizontal="center"/>
    </xf>
    <xf numFmtId="2" fontId="32" fillId="53" borderId="49" xfId="0" applyNumberFormat="1" applyFont="1" applyFill="1" applyBorder="1" applyAlignment="1" applyProtection="1">
      <alignment horizontal="right"/>
    </xf>
    <xf numFmtId="164" fontId="24" fillId="61" borderId="49" xfId="0" applyNumberFormat="1" applyFont="1" applyFill="1" applyBorder="1" applyAlignment="1" applyProtection="1">
      <alignment horizontal="right"/>
    </xf>
    <xf numFmtId="165" fontId="34" fillId="53" borderId="49" xfId="0" applyNumberFormat="1" applyFont="1" applyFill="1" applyBorder="1" applyAlignment="1" applyProtection="1">
      <alignment horizontal="right"/>
    </xf>
    <xf numFmtId="166" fontId="40" fillId="68" borderId="27" xfId="0" applyNumberFormat="1" applyFont="1" applyFill="1" applyBorder="1" applyAlignment="1" applyProtection="1">
      <alignment horizontal="left" vertical="center"/>
      <protection locked="0"/>
    </xf>
    <xf numFmtId="166" fontId="40" fillId="68" borderId="28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/>
      <protection locked="0"/>
    </xf>
    <xf numFmtId="0" fontId="23" fillId="54" borderId="0" xfId="0" applyFont="1" applyFill="1" applyAlignment="1" applyProtection="1">
      <alignment horizontal="left"/>
      <protection locked="0"/>
    </xf>
    <xf numFmtId="0" fontId="23" fillId="0" borderId="0" xfId="0" applyFont="1" applyProtection="1">
      <protection locked="0"/>
    </xf>
    <xf numFmtId="0" fontId="33" fillId="0" borderId="0" xfId="0" applyFont="1" applyAlignment="1" applyProtection="1">
      <alignment horizontal="center"/>
      <protection locked="0"/>
    </xf>
    <xf numFmtId="166" fontId="23" fillId="54" borderId="0" xfId="0" applyNumberFormat="1" applyFont="1" applyFill="1" applyProtection="1">
      <protection locked="0"/>
    </xf>
    <xf numFmtId="0" fontId="23" fillId="54" borderId="0" xfId="0" applyFont="1" applyFill="1" applyProtection="1">
      <protection locked="0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5" xfId="43" xr:uid="{00000000-0005-0000-0000-000026000000}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60"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 tint="4.9989318521683403E-2"/>
      </font>
      <fill>
        <patternFill>
          <bgColor rgb="FFFF7C80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EFBD"/>
      <color rgb="FFFFEBAB"/>
      <color rgb="FFFFDE75"/>
      <color rgb="FFFFCCCC"/>
      <color rgb="FFFFCC00"/>
      <color rgb="FFFF9FAA"/>
      <color rgb="FFFF7C80"/>
      <color rgb="FFFF5050"/>
      <color rgb="FFFF9BA7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8</xdr:col>
      <xdr:colOff>257175</xdr:colOff>
      <xdr:row>41</xdr:row>
      <xdr:rowOff>51462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EADD89-3D68-E0E5-BD25-5146CF3EE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100"/>
          <a:ext cx="5133975" cy="782386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25</xdr:row>
      <xdr:rowOff>22777</xdr:rowOff>
    </xdr:from>
    <xdr:to>
      <xdr:col>18</xdr:col>
      <xdr:colOff>480603</xdr:colOff>
      <xdr:row>46</xdr:row>
      <xdr:rowOff>123825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FA08BE3-61A0-4FC0-95A2-608A19A2D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4675" y="4785277"/>
          <a:ext cx="7757703" cy="40920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140804</xdr:colOff>
      <xdr:row>0</xdr:row>
      <xdr:rowOff>11906</xdr:rowOff>
    </xdr:from>
    <xdr:to>
      <xdr:col>25</xdr:col>
      <xdr:colOff>223371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CC353F-238D-1F1F-BB6D-521E07FEE1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6" b="2254"/>
        <a:stretch>
          <a:fillRect/>
        </a:stretch>
      </xdr:blipFill>
      <xdr:spPr bwMode="auto">
        <a:xfrm>
          <a:off x="4605130" y="11906"/>
          <a:ext cx="1813632" cy="774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277545</xdr:colOff>
      <xdr:row>6</xdr:row>
      <xdr:rowOff>172528</xdr:rowOff>
    </xdr:from>
    <xdr:to>
      <xdr:col>44</xdr:col>
      <xdr:colOff>30004</xdr:colOff>
      <xdr:row>28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EB7635A-7587-4627-A3E3-A348CC40D4BD}"/>
            </a:ext>
          </a:extLst>
        </xdr:cNvPr>
        <xdr:cNvSpPr/>
      </xdr:nvSpPr>
      <xdr:spPr>
        <a:xfrm>
          <a:off x="9031020" y="1201228"/>
          <a:ext cx="2409934" cy="4033474"/>
        </a:xfrm>
        <a:prstGeom prst="rect">
          <a:avLst/>
        </a:prstGeom>
        <a:noFill/>
        <a:ln w="38100">
          <a:solidFill>
            <a:srgbClr val="FF0000"/>
          </a:solidFill>
          <a:prstDash val="sysDot"/>
          <a:extLst>
            <a:ext uri="{C807C97D-BFC1-408E-A445-0C87EB9F89A2}">
              <ask:lineSketchStyleProps xmlns:ask="http://schemas.microsoft.com/office/drawing/2018/sketchyshapes" sd="2650216993">
                <a:custGeom>
                  <a:avLst/>
                  <a:gdLst>
                    <a:gd name="connsiteX0" fmla="*/ 0 w 4590776"/>
                    <a:gd name="connsiteY0" fmla="*/ 0 h 3950900"/>
                    <a:gd name="connsiteX1" fmla="*/ 436124 w 4590776"/>
                    <a:gd name="connsiteY1" fmla="*/ 0 h 3950900"/>
                    <a:gd name="connsiteX2" fmla="*/ 918155 w 4590776"/>
                    <a:gd name="connsiteY2" fmla="*/ 0 h 3950900"/>
                    <a:gd name="connsiteX3" fmla="*/ 1583818 w 4590776"/>
                    <a:gd name="connsiteY3" fmla="*/ 0 h 3950900"/>
                    <a:gd name="connsiteX4" fmla="*/ 2157665 w 4590776"/>
                    <a:gd name="connsiteY4" fmla="*/ 0 h 3950900"/>
                    <a:gd name="connsiteX5" fmla="*/ 2731512 w 4590776"/>
                    <a:gd name="connsiteY5" fmla="*/ 0 h 3950900"/>
                    <a:gd name="connsiteX6" fmla="*/ 3213543 w 4590776"/>
                    <a:gd name="connsiteY6" fmla="*/ 0 h 3950900"/>
                    <a:gd name="connsiteX7" fmla="*/ 3649667 w 4590776"/>
                    <a:gd name="connsiteY7" fmla="*/ 0 h 3950900"/>
                    <a:gd name="connsiteX8" fmla="*/ 4590776 w 4590776"/>
                    <a:gd name="connsiteY8" fmla="*/ 0 h 3950900"/>
                    <a:gd name="connsiteX9" fmla="*/ 4590776 w 4590776"/>
                    <a:gd name="connsiteY9" fmla="*/ 485396 h 3950900"/>
                    <a:gd name="connsiteX10" fmla="*/ 4590776 w 4590776"/>
                    <a:gd name="connsiteY10" fmla="*/ 1049811 h 3950900"/>
                    <a:gd name="connsiteX11" fmla="*/ 4590776 w 4590776"/>
                    <a:gd name="connsiteY11" fmla="*/ 1693243 h 3950900"/>
                    <a:gd name="connsiteX12" fmla="*/ 4590776 w 4590776"/>
                    <a:gd name="connsiteY12" fmla="*/ 2139130 h 3950900"/>
                    <a:gd name="connsiteX13" fmla="*/ 4590776 w 4590776"/>
                    <a:gd name="connsiteY13" fmla="*/ 2703544 h 3950900"/>
                    <a:gd name="connsiteX14" fmla="*/ 4590776 w 4590776"/>
                    <a:gd name="connsiteY14" fmla="*/ 3346977 h 3950900"/>
                    <a:gd name="connsiteX15" fmla="*/ 4590776 w 4590776"/>
                    <a:gd name="connsiteY15" fmla="*/ 3950900 h 3950900"/>
                    <a:gd name="connsiteX16" fmla="*/ 3925113 w 4590776"/>
                    <a:gd name="connsiteY16" fmla="*/ 3950900 h 3950900"/>
                    <a:gd name="connsiteX17" fmla="*/ 3351266 w 4590776"/>
                    <a:gd name="connsiteY17" fmla="*/ 3950900 h 3950900"/>
                    <a:gd name="connsiteX18" fmla="*/ 2823327 w 4590776"/>
                    <a:gd name="connsiteY18" fmla="*/ 3950900 h 3950900"/>
                    <a:gd name="connsiteX19" fmla="*/ 2295388 w 4590776"/>
                    <a:gd name="connsiteY19" fmla="*/ 3950900 h 3950900"/>
                    <a:gd name="connsiteX20" fmla="*/ 1767449 w 4590776"/>
                    <a:gd name="connsiteY20" fmla="*/ 3950900 h 3950900"/>
                    <a:gd name="connsiteX21" fmla="*/ 1147694 w 4590776"/>
                    <a:gd name="connsiteY21" fmla="*/ 3950900 h 3950900"/>
                    <a:gd name="connsiteX22" fmla="*/ 527939 w 4590776"/>
                    <a:gd name="connsiteY22" fmla="*/ 3950900 h 3950900"/>
                    <a:gd name="connsiteX23" fmla="*/ 0 w 4590776"/>
                    <a:gd name="connsiteY23" fmla="*/ 3950900 h 3950900"/>
                    <a:gd name="connsiteX24" fmla="*/ 0 w 4590776"/>
                    <a:gd name="connsiteY24" fmla="*/ 3425995 h 3950900"/>
                    <a:gd name="connsiteX25" fmla="*/ 0 w 4590776"/>
                    <a:gd name="connsiteY25" fmla="*/ 2782562 h 3950900"/>
                    <a:gd name="connsiteX26" fmla="*/ 0 w 4590776"/>
                    <a:gd name="connsiteY26" fmla="*/ 2336675 h 3950900"/>
                    <a:gd name="connsiteX27" fmla="*/ 0 w 4590776"/>
                    <a:gd name="connsiteY27" fmla="*/ 1851279 h 3950900"/>
                    <a:gd name="connsiteX28" fmla="*/ 0 w 4590776"/>
                    <a:gd name="connsiteY28" fmla="*/ 1365883 h 3950900"/>
                    <a:gd name="connsiteX29" fmla="*/ 0 w 4590776"/>
                    <a:gd name="connsiteY29" fmla="*/ 840977 h 3950900"/>
                    <a:gd name="connsiteX30" fmla="*/ 0 w 4590776"/>
                    <a:gd name="connsiteY30" fmla="*/ 0 h 39509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4590776" h="3950900" extrusionOk="0">
                      <a:moveTo>
                        <a:pt x="0" y="0"/>
                      </a:moveTo>
                      <a:cubicBezTo>
                        <a:pt x="130135" y="-34045"/>
                        <a:pt x="346555" y="23742"/>
                        <a:pt x="436124" y="0"/>
                      </a:cubicBezTo>
                      <a:cubicBezTo>
                        <a:pt x="525693" y="-23742"/>
                        <a:pt x="714867" y="18277"/>
                        <a:pt x="918155" y="0"/>
                      </a:cubicBezTo>
                      <a:cubicBezTo>
                        <a:pt x="1121443" y="-18277"/>
                        <a:pt x="1413393" y="25920"/>
                        <a:pt x="1583818" y="0"/>
                      </a:cubicBezTo>
                      <a:cubicBezTo>
                        <a:pt x="1754243" y="-25920"/>
                        <a:pt x="2014729" y="52581"/>
                        <a:pt x="2157665" y="0"/>
                      </a:cubicBezTo>
                      <a:cubicBezTo>
                        <a:pt x="2300601" y="-52581"/>
                        <a:pt x="2521304" y="38355"/>
                        <a:pt x="2731512" y="0"/>
                      </a:cubicBezTo>
                      <a:cubicBezTo>
                        <a:pt x="2941720" y="-38355"/>
                        <a:pt x="3064009" y="17296"/>
                        <a:pt x="3213543" y="0"/>
                      </a:cubicBezTo>
                      <a:cubicBezTo>
                        <a:pt x="3363077" y="-17296"/>
                        <a:pt x="3554677" y="6612"/>
                        <a:pt x="3649667" y="0"/>
                      </a:cubicBezTo>
                      <a:cubicBezTo>
                        <a:pt x="3744657" y="-6612"/>
                        <a:pt x="4292841" y="31828"/>
                        <a:pt x="4590776" y="0"/>
                      </a:cubicBezTo>
                      <a:cubicBezTo>
                        <a:pt x="4648368" y="107650"/>
                        <a:pt x="4544099" y="253703"/>
                        <a:pt x="4590776" y="485396"/>
                      </a:cubicBezTo>
                      <a:cubicBezTo>
                        <a:pt x="4637453" y="717089"/>
                        <a:pt x="4589193" y="893612"/>
                        <a:pt x="4590776" y="1049811"/>
                      </a:cubicBezTo>
                      <a:cubicBezTo>
                        <a:pt x="4592359" y="1206010"/>
                        <a:pt x="4585263" y="1433745"/>
                        <a:pt x="4590776" y="1693243"/>
                      </a:cubicBezTo>
                      <a:cubicBezTo>
                        <a:pt x="4596289" y="1952741"/>
                        <a:pt x="4556785" y="2002975"/>
                        <a:pt x="4590776" y="2139130"/>
                      </a:cubicBezTo>
                      <a:cubicBezTo>
                        <a:pt x="4624767" y="2275285"/>
                        <a:pt x="4528584" y="2459015"/>
                        <a:pt x="4590776" y="2703544"/>
                      </a:cubicBezTo>
                      <a:cubicBezTo>
                        <a:pt x="4652968" y="2948073"/>
                        <a:pt x="4536685" y="3190813"/>
                        <a:pt x="4590776" y="3346977"/>
                      </a:cubicBezTo>
                      <a:cubicBezTo>
                        <a:pt x="4644867" y="3503141"/>
                        <a:pt x="4537599" y="3718493"/>
                        <a:pt x="4590776" y="3950900"/>
                      </a:cubicBezTo>
                      <a:cubicBezTo>
                        <a:pt x="4418336" y="4006451"/>
                        <a:pt x="4242264" y="3903683"/>
                        <a:pt x="3925113" y="3950900"/>
                      </a:cubicBezTo>
                      <a:cubicBezTo>
                        <a:pt x="3607962" y="3998117"/>
                        <a:pt x="3594966" y="3920838"/>
                        <a:pt x="3351266" y="3950900"/>
                      </a:cubicBezTo>
                      <a:cubicBezTo>
                        <a:pt x="3107566" y="3980962"/>
                        <a:pt x="3063690" y="3892802"/>
                        <a:pt x="2823327" y="3950900"/>
                      </a:cubicBezTo>
                      <a:cubicBezTo>
                        <a:pt x="2582964" y="4008998"/>
                        <a:pt x="2478931" y="3917105"/>
                        <a:pt x="2295388" y="3950900"/>
                      </a:cubicBezTo>
                      <a:cubicBezTo>
                        <a:pt x="2111845" y="3984695"/>
                        <a:pt x="1936673" y="3913900"/>
                        <a:pt x="1767449" y="3950900"/>
                      </a:cubicBezTo>
                      <a:cubicBezTo>
                        <a:pt x="1598225" y="3987900"/>
                        <a:pt x="1297159" y="3930274"/>
                        <a:pt x="1147694" y="3950900"/>
                      </a:cubicBezTo>
                      <a:cubicBezTo>
                        <a:pt x="998230" y="3971526"/>
                        <a:pt x="701809" y="3949233"/>
                        <a:pt x="527939" y="3950900"/>
                      </a:cubicBezTo>
                      <a:cubicBezTo>
                        <a:pt x="354069" y="3952567"/>
                        <a:pt x="140413" y="3889408"/>
                        <a:pt x="0" y="3950900"/>
                      </a:cubicBezTo>
                      <a:cubicBezTo>
                        <a:pt x="-41788" y="3733785"/>
                        <a:pt x="8113" y="3675785"/>
                        <a:pt x="0" y="3425995"/>
                      </a:cubicBezTo>
                      <a:cubicBezTo>
                        <a:pt x="-8113" y="3176205"/>
                        <a:pt x="55855" y="3039791"/>
                        <a:pt x="0" y="2782562"/>
                      </a:cubicBezTo>
                      <a:cubicBezTo>
                        <a:pt x="-55855" y="2525333"/>
                        <a:pt x="51681" y="2459435"/>
                        <a:pt x="0" y="2336675"/>
                      </a:cubicBezTo>
                      <a:cubicBezTo>
                        <a:pt x="-51681" y="2213915"/>
                        <a:pt x="37914" y="1956139"/>
                        <a:pt x="0" y="1851279"/>
                      </a:cubicBezTo>
                      <a:cubicBezTo>
                        <a:pt x="-37914" y="1746419"/>
                        <a:pt x="12864" y="1554915"/>
                        <a:pt x="0" y="1365883"/>
                      </a:cubicBezTo>
                      <a:cubicBezTo>
                        <a:pt x="-12864" y="1176851"/>
                        <a:pt x="47786" y="996016"/>
                        <a:pt x="0" y="840977"/>
                      </a:cubicBezTo>
                      <a:cubicBezTo>
                        <a:pt x="-47786" y="685938"/>
                        <a:pt x="37613" y="305839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7</xdr:col>
      <xdr:colOff>210036</xdr:colOff>
      <xdr:row>6</xdr:row>
      <xdr:rowOff>180030</xdr:rowOff>
    </xdr:from>
    <xdr:to>
      <xdr:col>17</xdr:col>
      <xdr:colOff>30006</xdr:colOff>
      <xdr:row>28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5956F90-37C1-4CB0-8927-DA0DC73F807E}"/>
            </a:ext>
          </a:extLst>
        </xdr:cNvPr>
        <xdr:cNvSpPr/>
      </xdr:nvSpPr>
      <xdr:spPr>
        <a:xfrm>
          <a:off x="2286486" y="1208730"/>
          <a:ext cx="2486970" cy="4025972"/>
        </a:xfrm>
        <a:prstGeom prst="rect">
          <a:avLst/>
        </a:prstGeom>
        <a:noFill/>
        <a:ln w="38100">
          <a:solidFill>
            <a:srgbClr val="FF0000"/>
          </a:solidFill>
          <a:prstDash val="sysDot"/>
          <a:extLst>
            <a:ext uri="{C807C97D-BFC1-408E-A445-0C87EB9F89A2}">
              <ask:lineSketchStyleProps xmlns:ask="http://schemas.microsoft.com/office/drawing/2018/sketchyshapes" sd="2650216993">
                <a:custGeom>
                  <a:avLst/>
                  <a:gdLst>
                    <a:gd name="connsiteX0" fmla="*/ 0 w 4590776"/>
                    <a:gd name="connsiteY0" fmla="*/ 0 h 3950900"/>
                    <a:gd name="connsiteX1" fmla="*/ 436124 w 4590776"/>
                    <a:gd name="connsiteY1" fmla="*/ 0 h 3950900"/>
                    <a:gd name="connsiteX2" fmla="*/ 918155 w 4590776"/>
                    <a:gd name="connsiteY2" fmla="*/ 0 h 3950900"/>
                    <a:gd name="connsiteX3" fmla="*/ 1583818 w 4590776"/>
                    <a:gd name="connsiteY3" fmla="*/ 0 h 3950900"/>
                    <a:gd name="connsiteX4" fmla="*/ 2157665 w 4590776"/>
                    <a:gd name="connsiteY4" fmla="*/ 0 h 3950900"/>
                    <a:gd name="connsiteX5" fmla="*/ 2731512 w 4590776"/>
                    <a:gd name="connsiteY5" fmla="*/ 0 h 3950900"/>
                    <a:gd name="connsiteX6" fmla="*/ 3213543 w 4590776"/>
                    <a:gd name="connsiteY6" fmla="*/ 0 h 3950900"/>
                    <a:gd name="connsiteX7" fmla="*/ 3649667 w 4590776"/>
                    <a:gd name="connsiteY7" fmla="*/ 0 h 3950900"/>
                    <a:gd name="connsiteX8" fmla="*/ 4590776 w 4590776"/>
                    <a:gd name="connsiteY8" fmla="*/ 0 h 3950900"/>
                    <a:gd name="connsiteX9" fmla="*/ 4590776 w 4590776"/>
                    <a:gd name="connsiteY9" fmla="*/ 485396 h 3950900"/>
                    <a:gd name="connsiteX10" fmla="*/ 4590776 w 4590776"/>
                    <a:gd name="connsiteY10" fmla="*/ 1049811 h 3950900"/>
                    <a:gd name="connsiteX11" fmla="*/ 4590776 w 4590776"/>
                    <a:gd name="connsiteY11" fmla="*/ 1693243 h 3950900"/>
                    <a:gd name="connsiteX12" fmla="*/ 4590776 w 4590776"/>
                    <a:gd name="connsiteY12" fmla="*/ 2139130 h 3950900"/>
                    <a:gd name="connsiteX13" fmla="*/ 4590776 w 4590776"/>
                    <a:gd name="connsiteY13" fmla="*/ 2703544 h 3950900"/>
                    <a:gd name="connsiteX14" fmla="*/ 4590776 w 4590776"/>
                    <a:gd name="connsiteY14" fmla="*/ 3346977 h 3950900"/>
                    <a:gd name="connsiteX15" fmla="*/ 4590776 w 4590776"/>
                    <a:gd name="connsiteY15" fmla="*/ 3950900 h 3950900"/>
                    <a:gd name="connsiteX16" fmla="*/ 3925113 w 4590776"/>
                    <a:gd name="connsiteY16" fmla="*/ 3950900 h 3950900"/>
                    <a:gd name="connsiteX17" fmla="*/ 3351266 w 4590776"/>
                    <a:gd name="connsiteY17" fmla="*/ 3950900 h 3950900"/>
                    <a:gd name="connsiteX18" fmla="*/ 2823327 w 4590776"/>
                    <a:gd name="connsiteY18" fmla="*/ 3950900 h 3950900"/>
                    <a:gd name="connsiteX19" fmla="*/ 2295388 w 4590776"/>
                    <a:gd name="connsiteY19" fmla="*/ 3950900 h 3950900"/>
                    <a:gd name="connsiteX20" fmla="*/ 1767449 w 4590776"/>
                    <a:gd name="connsiteY20" fmla="*/ 3950900 h 3950900"/>
                    <a:gd name="connsiteX21" fmla="*/ 1147694 w 4590776"/>
                    <a:gd name="connsiteY21" fmla="*/ 3950900 h 3950900"/>
                    <a:gd name="connsiteX22" fmla="*/ 527939 w 4590776"/>
                    <a:gd name="connsiteY22" fmla="*/ 3950900 h 3950900"/>
                    <a:gd name="connsiteX23" fmla="*/ 0 w 4590776"/>
                    <a:gd name="connsiteY23" fmla="*/ 3950900 h 3950900"/>
                    <a:gd name="connsiteX24" fmla="*/ 0 w 4590776"/>
                    <a:gd name="connsiteY24" fmla="*/ 3425995 h 3950900"/>
                    <a:gd name="connsiteX25" fmla="*/ 0 w 4590776"/>
                    <a:gd name="connsiteY25" fmla="*/ 2782562 h 3950900"/>
                    <a:gd name="connsiteX26" fmla="*/ 0 w 4590776"/>
                    <a:gd name="connsiteY26" fmla="*/ 2336675 h 3950900"/>
                    <a:gd name="connsiteX27" fmla="*/ 0 w 4590776"/>
                    <a:gd name="connsiteY27" fmla="*/ 1851279 h 3950900"/>
                    <a:gd name="connsiteX28" fmla="*/ 0 w 4590776"/>
                    <a:gd name="connsiteY28" fmla="*/ 1365883 h 3950900"/>
                    <a:gd name="connsiteX29" fmla="*/ 0 w 4590776"/>
                    <a:gd name="connsiteY29" fmla="*/ 840977 h 3950900"/>
                    <a:gd name="connsiteX30" fmla="*/ 0 w 4590776"/>
                    <a:gd name="connsiteY30" fmla="*/ 0 h 39509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4590776" h="3950900" extrusionOk="0">
                      <a:moveTo>
                        <a:pt x="0" y="0"/>
                      </a:moveTo>
                      <a:cubicBezTo>
                        <a:pt x="130135" y="-34045"/>
                        <a:pt x="346555" y="23742"/>
                        <a:pt x="436124" y="0"/>
                      </a:cubicBezTo>
                      <a:cubicBezTo>
                        <a:pt x="525693" y="-23742"/>
                        <a:pt x="714867" y="18277"/>
                        <a:pt x="918155" y="0"/>
                      </a:cubicBezTo>
                      <a:cubicBezTo>
                        <a:pt x="1121443" y="-18277"/>
                        <a:pt x="1413393" y="25920"/>
                        <a:pt x="1583818" y="0"/>
                      </a:cubicBezTo>
                      <a:cubicBezTo>
                        <a:pt x="1754243" y="-25920"/>
                        <a:pt x="2014729" y="52581"/>
                        <a:pt x="2157665" y="0"/>
                      </a:cubicBezTo>
                      <a:cubicBezTo>
                        <a:pt x="2300601" y="-52581"/>
                        <a:pt x="2521304" y="38355"/>
                        <a:pt x="2731512" y="0"/>
                      </a:cubicBezTo>
                      <a:cubicBezTo>
                        <a:pt x="2941720" y="-38355"/>
                        <a:pt x="3064009" y="17296"/>
                        <a:pt x="3213543" y="0"/>
                      </a:cubicBezTo>
                      <a:cubicBezTo>
                        <a:pt x="3363077" y="-17296"/>
                        <a:pt x="3554677" y="6612"/>
                        <a:pt x="3649667" y="0"/>
                      </a:cubicBezTo>
                      <a:cubicBezTo>
                        <a:pt x="3744657" y="-6612"/>
                        <a:pt x="4292841" y="31828"/>
                        <a:pt x="4590776" y="0"/>
                      </a:cubicBezTo>
                      <a:cubicBezTo>
                        <a:pt x="4648368" y="107650"/>
                        <a:pt x="4544099" y="253703"/>
                        <a:pt x="4590776" y="485396"/>
                      </a:cubicBezTo>
                      <a:cubicBezTo>
                        <a:pt x="4637453" y="717089"/>
                        <a:pt x="4589193" y="893612"/>
                        <a:pt x="4590776" y="1049811"/>
                      </a:cubicBezTo>
                      <a:cubicBezTo>
                        <a:pt x="4592359" y="1206010"/>
                        <a:pt x="4585263" y="1433745"/>
                        <a:pt x="4590776" y="1693243"/>
                      </a:cubicBezTo>
                      <a:cubicBezTo>
                        <a:pt x="4596289" y="1952741"/>
                        <a:pt x="4556785" y="2002975"/>
                        <a:pt x="4590776" y="2139130"/>
                      </a:cubicBezTo>
                      <a:cubicBezTo>
                        <a:pt x="4624767" y="2275285"/>
                        <a:pt x="4528584" y="2459015"/>
                        <a:pt x="4590776" y="2703544"/>
                      </a:cubicBezTo>
                      <a:cubicBezTo>
                        <a:pt x="4652968" y="2948073"/>
                        <a:pt x="4536685" y="3190813"/>
                        <a:pt x="4590776" y="3346977"/>
                      </a:cubicBezTo>
                      <a:cubicBezTo>
                        <a:pt x="4644867" y="3503141"/>
                        <a:pt x="4537599" y="3718493"/>
                        <a:pt x="4590776" y="3950900"/>
                      </a:cubicBezTo>
                      <a:cubicBezTo>
                        <a:pt x="4418336" y="4006451"/>
                        <a:pt x="4242264" y="3903683"/>
                        <a:pt x="3925113" y="3950900"/>
                      </a:cubicBezTo>
                      <a:cubicBezTo>
                        <a:pt x="3607962" y="3998117"/>
                        <a:pt x="3594966" y="3920838"/>
                        <a:pt x="3351266" y="3950900"/>
                      </a:cubicBezTo>
                      <a:cubicBezTo>
                        <a:pt x="3107566" y="3980962"/>
                        <a:pt x="3063690" y="3892802"/>
                        <a:pt x="2823327" y="3950900"/>
                      </a:cubicBezTo>
                      <a:cubicBezTo>
                        <a:pt x="2582964" y="4008998"/>
                        <a:pt x="2478931" y="3917105"/>
                        <a:pt x="2295388" y="3950900"/>
                      </a:cubicBezTo>
                      <a:cubicBezTo>
                        <a:pt x="2111845" y="3984695"/>
                        <a:pt x="1936673" y="3913900"/>
                        <a:pt x="1767449" y="3950900"/>
                      </a:cubicBezTo>
                      <a:cubicBezTo>
                        <a:pt x="1598225" y="3987900"/>
                        <a:pt x="1297159" y="3930274"/>
                        <a:pt x="1147694" y="3950900"/>
                      </a:cubicBezTo>
                      <a:cubicBezTo>
                        <a:pt x="998230" y="3971526"/>
                        <a:pt x="701809" y="3949233"/>
                        <a:pt x="527939" y="3950900"/>
                      </a:cubicBezTo>
                      <a:cubicBezTo>
                        <a:pt x="354069" y="3952567"/>
                        <a:pt x="140413" y="3889408"/>
                        <a:pt x="0" y="3950900"/>
                      </a:cubicBezTo>
                      <a:cubicBezTo>
                        <a:pt x="-41788" y="3733785"/>
                        <a:pt x="8113" y="3675785"/>
                        <a:pt x="0" y="3425995"/>
                      </a:cubicBezTo>
                      <a:cubicBezTo>
                        <a:pt x="-8113" y="3176205"/>
                        <a:pt x="55855" y="3039791"/>
                        <a:pt x="0" y="2782562"/>
                      </a:cubicBezTo>
                      <a:cubicBezTo>
                        <a:pt x="-55855" y="2525333"/>
                        <a:pt x="51681" y="2459435"/>
                        <a:pt x="0" y="2336675"/>
                      </a:cubicBezTo>
                      <a:cubicBezTo>
                        <a:pt x="-51681" y="2213915"/>
                        <a:pt x="37914" y="1956139"/>
                        <a:pt x="0" y="1851279"/>
                      </a:cubicBezTo>
                      <a:cubicBezTo>
                        <a:pt x="-37914" y="1746419"/>
                        <a:pt x="12864" y="1554915"/>
                        <a:pt x="0" y="1365883"/>
                      </a:cubicBezTo>
                      <a:cubicBezTo>
                        <a:pt x="-12864" y="1176851"/>
                        <a:pt x="47786" y="996016"/>
                        <a:pt x="0" y="840977"/>
                      </a:cubicBezTo>
                      <a:cubicBezTo>
                        <a:pt x="-47786" y="685938"/>
                        <a:pt x="37613" y="305839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16</xdr:col>
      <xdr:colOff>140804</xdr:colOff>
      <xdr:row>0</xdr:row>
      <xdr:rowOff>11906</xdr:rowOff>
    </xdr:from>
    <xdr:to>
      <xdr:col>25</xdr:col>
      <xdr:colOff>223371</xdr:colOff>
      <xdr:row>4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DB14B8D-CEA5-451C-9739-FB95FB8794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6" b="2254"/>
        <a:stretch>
          <a:fillRect/>
        </a:stretch>
      </xdr:blipFill>
      <xdr:spPr bwMode="auto">
        <a:xfrm>
          <a:off x="4579454" y="11906"/>
          <a:ext cx="1797067" cy="76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C2872-8CC3-445F-955E-615FB472E9F4}">
  <dimension ref="A1:B5"/>
  <sheetViews>
    <sheetView zoomScale="130" zoomScaleNormal="130" workbookViewId="0">
      <selection activeCell="D9" sqref="D9"/>
    </sheetView>
  </sheetViews>
  <sheetFormatPr defaultRowHeight="15" x14ac:dyDescent="0.25"/>
  <cols>
    <col min="1" max="1" width="9" style="3"/>
  </cols>
  <sheetData>
    <row r="1" spans="1:2" x14ac:dyDescent="0.25">
      <c r="A1" s="3">
        <v>1</v>
      </c>
      <c r="B1" t="s">
        <v>47</v>
      </c>
    </row>
    <row r="2" spans="1:2" x14ac:dyDescent="0.25">
      <c r="A2" s="3">
        <v>2</v>
      </c>
      <c r="B2" t="s">
        <v>48</v>
      </c>
    </row>
    <row r="3" spans="1:2" x14ac:dyDescent="0.25">
      <c r="A3" s="3">
        <v>3</v>
      </c>
      <c r="B3" t="s">
        <v>46</v>
      </c>
    </row>
    <row r="4" spans="1:2" x14ac:dyDescent="0.25">
      <c r="A4" s="3">
        <v>4</v>
      </c>
      <c r="B4" t="s">
        <v>44</v>
      </c>
    </row>
    <row r="5" spans="1:2" x14ac:dyDescent="0.25">
      <c r="A5" s="3">
        <v>5</v>
      </c>
      <c r="B5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B6616-3EE6-43FC-A05C-453DA824E7DD}">
  <dimension ref="A1"/>
  <sheetViews>
    <sheetView workbookViewId="0">
      <selection activeCell="P15" sqref="P1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F1EC-E485-4749-A6E8-B181CC535150}">
  <dimension ref="A1:T37"/>
  <sheetViews>
    <sheetView topLeftCell="A13" zoomScaleNormal="100" workbookViewId="0">
      <selection activeCell="C43" sqref="C43"/>
    </sheetView>
  </sheetViews>
  <sheetFormatPr defaultRowHeight="15" x14ac:dyDescent="0.25"/>
  <cols>
    <col min="6" max="6" width="1.5703125" style="55" customWidth="1"/>
    <col min="20" max="20" width="0.85546875" style="55" customWidth="1"/>
  </cols>
  <sheetData>
    <row r="1" spans="1:20" x14ac:dyDescent="0.25">
      <c r="A1" s="2" t="s">
        <v>79</v>
      </c>
      <c r="G1" s="2" t="s">
        <v>51</v>
      </c>
    </row>
    <row r="2" spans="1:20" x14ac:dyDescent="0.25">
      <c r="A2" s="2"/>
    </row>
    <row r="3" spans="1:20" x14ac:dyDescent="0.25">
      <c r="B3" s="54" t="s">
        <v>78</v>
      </c>
      <c r="C3" s="54"/>
      <c r="D3" s="54"/>
      <c r="E3" s="2"/>
    </row>
    <row r="4" spans="1:20" x14ac:dyDescent="0.25">
      <c r="B4" s="2"/>
      <c r="C4" s="2"/>
      <c r="D4" s="2"/>
      <c r="E4" s="2"/>
      <c r="F4" s="56"/>
      <c r="G4" s="202" t="s">
        <v>55</v>
      </c>
      <c r="H4" s="202"/>
      <c r="I4" s="202"/>
      <c r="J4" s="202"/>
      <c r="T4" s="56"/>
    </row>
    <row r="5" spans="1:20" x14ac:dyDescent="0.25">
      <c r="B5" s="1" t="s">
        <v>53</v>
      </c>
      <c r="F5" s="56"/>
      <c r="G5" s="202"/>
      <c r="H5" s="202"/>
      <c r="I5" s="202"/>
      <c r="J5" s="202"/>
      <c r="T5" s="56"/>
    </row>
    <row r="6" spans="1:20" x14ac:dyDescent="0.25">
      <c r="C6" t="s">
        <v>59</v>
      </c>
      <c r="G6" s="1" t="s">
        <v>56</v>
      </c>
    </row>
    <row r="7" spans="1:20" x14ac:dyDescent="0.25">
      <c r="G7" t="s">
        <v>58</v>
      </c>
    </row>
    <row r="8" spans="1:20" x14ac:dyDescent="0.25">
      <c r="B8" t="s">
        <v>54</v>
      </c>
      <c r="G8" t="s">
        <v>57</v>
      </c>
    </row>
    <row r="9" spans="1:20" x14ac:dyDescent="0.25">
      <c r="C9" t="s">
        <v>80</v>
      </c>
    </row>
    <row r="11" spans="1:20" x14ac:dyDescent="0.25">
      <c r="G11" s="202" t="s">
        <v>87</v>
      </c>
      <c r="H11" s="202"/>
      <c r="I11" s="202"/>
      <c r="J11" s="202"/>
    </row>
    <row r="12" spans="1:20" x14ac:dyDescent="0.25">
      <c r="G12" s="202"/>
      <c r="H12" s="202"/>
      <c r="I12" s="202"/>
      <c r="J12" s="202"/>
    </row>
    <row r="13" spans="1:20" x14ac:dyDescent="0.25">
      <c r="G13" t="s">
        <v>49</v>
      </c>
    </row>
    <row r="14" spans="1:20" x14ac:dyDescent="0.25">
      <c r="G14" t="s">
        <v>60</v>
      </c>
    </row>
    <row r="15" spans="1:20" x14ac:dyDescent="0.25">
      <c r="G15" t="s">
        <v>62</v>
      </c>
    </row>
    <row r="19" spans="7:10" ht="15" customHeight="1" x14ac:dyDescent="0.25">
      <c r="G19" s="202" t="s">
        <v>88</v>
      </c>
      <c r="H19" s="202"/>
      <c r="I19" s="202"/>
      <c r="J19" s="202"/>
    </row>
    <row r="20" spans="7:10" ht="15" customHeight="1" x14ac:dyDescent="0.25">
      <c r="G20" s="202"/>
      <c r="H20" s="202"/>
      <c r="I20" s="202"/>
      <c r="J20" s="202"/>
    </row>
    <row r="21" spans="7:10" x14ac:dyDescent="0.25">
      <c r="G21" t="s">
        <v>50</v>
      </c>
    </row>
    <row r="22" spans="7:10" x14ac:dyDescent="0.25">
      <c r="G22" t="s">
        <v>61</v>
      </c>
    </row>
    <row r="23" spans="7:10" x14ac:dyDescent="0.25">
      <c r="G23" t="s">
        <v>63</v>
      </c>
    </row>
    <row r="37" spans="1:1" x14ac:dyDescent="0.25">
      <c r="A37" s="2" t="s">
        <v>52</v>
      </c>
    </row>
  </sheetData>
  <mergeCells count="3">
    <mergeCell ref="G19:J20"/>
    <mergeCell ref="G11:J12"/>
    <mergeCell ref="G4:J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335DC-9BDB-4471-898B-D88826943B84}">
  <sheetPr>
    <tabColor rgb="FFFF0000"/>
  </sheetPr>
  <dimension ref="A1:BJ595"/>
  <sheetViews>
    <sheetView tabSelected="1" topLeftCell="AA1" zoomScale="145" zoomScaleNormal="145" workbookViewId="0">
      <pane ySplit="4" topLeftCell="A11" activePane="bottomLeft" state="frozen"/>
      <selection pane="bottomLeft" activeCell="BF11" sqref="BF11"/>
    </sheetView>
  </sheetViews>
  <sheetFormatPr defaultColWidth="4.5703125" defaultRowHeight="11.25" x14ac:dyDescent="0.2"/>
  <cols>
    <col min="1" max="1" width="4.5703125" style="67"/>
    <col min="2" max="2" width="3.7109375" style="182" customWidth="1"/>
    <col min="3" max="7" width="4.5703125" style="67"/>
    <col min="8" max="8" width="3.42578125" style="67" customWidth="1"/>
    <col min="9" max="9" width="0" style="136" hidden="1" customWidth="1"/>
    <col min="10" max="10" width="4.5703125" style="134"/>
    <col min="11" max="17" width="4.5703125" style="61"/>
    <col min="18" max="18" width="5.28515625" style="67" customWidth="1"/>
    <col min="19" max="19" width="5.28515625" style="68" hidden="1" customWidth="1"/>
    <col min="20" max="20" width="5.28515625" style="150" hidden="1" customWidth="1"/>
    <col min="21" max="21" width="5.28515625" style="151" hidden="1" customWidth="1"/>
    <col min="22" max="22" width="5.28515625" style="67" customWidth="1"/>
    <col min="23" max="23" width="1.42578125" style="135" customWidth="1"/>
    <col min="24" max="24" width="5.28515625" style="67" customWidth="1"/>
    <col min="25" max="25" width="3.85546875" style="182" customWidth="1"/>
    <col min="26" max="26" width="4.140625" style="67" customWidth="1"/>
    <col min="27" max="29" width="4.5703125" style="67"/>
    <col min="30" max="33" width="4.140625" style="67" customWidth="1"/>
    <col min="34" max="35" width="4.5703125" style="67"/>
    <col min="36" max="36" width="0" style="136" hidden="1" customWidth="1"/>
    <col min="37" max="37" width="3.28515625" style="134" customWidth="1"/>
    <col min="38" max="40" width="5" style="61" customWidth="1"/>
    <col min="41" max="44" width="4.5703125" style="61"/>
    <col min="45" max="45" width="4" style="67" customWidth="1"/>
    <col min="46" max="46" width="4.28515625" style="68" hidden="1" customWidth="1"/>
    <col min="47" max="47" width="4.5703125" style="152" hidden="1" customWidth="1"/>
    <col min="48" max="48" width="4.5703125" style="151" hidden="1" customWidth="1"/>
    <col min="49" max="49" width="5.140625" style="67" customWidth="1"/>
    <col min="50" max="50" width="1.42578125" style="135" customWidth="1"/>
    <col min="51" max="51" width="4.5703125" style="67" customWidth="1"/>
    <col min="52" max="62" width="4.5703125" style="223"/>
    <col min="63" max="16384" width="4.5703125" style="67"/>
  </cols>
  <sheetData>
    <row r="1" spans="1:62" s="61" customFormat="1" ht="17.100000000000001" customHeight="1" x14ac:dyDescent="0.25">
      <c r="B1" s="182"/>
      <c r="C1" s="197" t="s">
        <v>89</v>
      </c>
      <c r="D1" s="197"/>
      <c r="E1" s="197"/>
      <c r="F1" s="197"/>
      <c r="G1" s="197"/>
      <c r="H1" s="63"/>
      <c r="I1" s="64"/>
      <c r="J1" s="65" t="s">
        <v>93</v>
      </c>
      <c r="K1" s="65"/>
      <c r="L1" s="65"/>
      <c r="M1" s="65"/>
      <c r="N1" s="65"/>
      <c r="O1" s="65"/>
      <c r="P1" s="65"/>
      <c r="Q1" s="66"/>
      <c r="R1" s="67"/>
      <c r="S1" s="68"/>
      <c r="T1" s="69"/>
      <c r="U1" s="69"/>
      <c r="W1" s="69"/>
      <c r="Y1" s="134"/>
      <c r="Z1" s="62"/>
      <c r="AA1" s="197" t="s">
        <v>90</v>
      </c>
      <c r="AB1" s="197"/>
      <c r="AC1" s="197"/>
      <c r="AD1" s="197"/>
      <c r="AE1" s="197"/>
      <c r="AF1" s="197"/>
      <c r="AG1" s="197"/>
      <c r="AH1" s="197"/>
      <c r="AI1" s="63"/>
      <c r="AJ1" s="64"/>
      <c r="AK1" s="65" t="s">
        <v>43</v>
      </c>
      <c r="AL1" s="65"/>
      <c r="AM1" s="65"/>
      <c r="AN1" s="65"/>
      <c r="AO1" s="65"/>
      <c r="AP1" s="65"/>
      <c r="AQ1" s="65"/>
      <c r="AR1" s="65"/>
      <c r="AS1" s="67"/>
      <c r="AT1"/>
      <c r="AU1" s="70"/>
      <c r="AV1" s="69"/>
      <c r="AW1" s="69"/>
      <c r="AX1" s="69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</row>
    <row r="2" spans="1:62" s="61" customFormat="1" ht="18.399999999999999" customHeight="1" x14ac:dyDescent="0.2">
      <c r="B2" s="182"/>
      <c r="C2" s="197"/>
      <c r="D2" s="197"/>
      <c r="E2" s="197"/>
      <c r="F2" s="197"/>
      <c r="G2" s="197"/>
      <c r="H2" s="63"/>
      <c r="I2" s="71" t="s">
        <v>92</v>
      </c>
      <c r="J2" s="198" t="s">
        <v>92</v>
      </c>
      <c r="K2" s="198"/>
      <c r="L2" s="198"/>
      <c r="M2" s="198"/>
      <c r="N2" s="198"/>
      <c r="O2" s="198"/>
      <c r="P2" s="198"/>
      <c r="Q2" s="66"/>
      <c r="R2" s="72"/>
      <c r="S2" s="201" t="s">
        <v>67</v>
      </c>
      <c r="T2" s="201"/>
      <c r="U2" s="201"/>
      <c r="Y2" s="134"/>
      <c r="Z2" s="62"/>
      <c r="AA2" s="197"/>
      <c r="AB2" s="197"/>
      <c r="AC2" s="197"/>
      <c r="AD2" s="197"/>
      <c r="AE2" s="197"/>
      <c r="AF2" s="197"/>
      <c r="AG2" s="197"/>
      <c r="AH2" s="197"/>
      <c r="AI2" s="63"/>
      <c r="AJ2" s="199" t="s">
        <v>91</v>
      </c>
      <c r="AK2" s="199"/>
      <c r="AL2" s="199"/>
      <c r="AM2" s="199"/>
      <c r="AN2" s="199"/>
      <c r="AO2" s="199"/>
      <c r="AP2" s="199"/>
      <c r="AQ2" s="199"/>
      <c r="AR2" s="200"/>
      <c r="AS2" s="72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</row>
    <row r="3" spans="1:62" s="74" customFormat="1" ht="13.7" customHeight="1" x14ac:dyDescent="0.2">
      <c r="B3" s="179"/>
      <c r="C3" s="197"/>
      <c r="D3" s="197"/>
      <c r="E3" s="197"/>
      <c r="F3" s="197"/>
      <c r="G3" s="197"/>
      <c r="H3" s="76"/>
      <c r="I3" s="71"/>
      <c r="J3" s="199"/>
      <c r="K3" s="199"/>
      <c r="L3" s="199"/>
      <c r="M3" s="199"/>
      <c r="N3" s="199"/>
      <c r="O3" s="199"/>
      <c r="P3" s="199"/>
      <c r="Q3" s="66"/>
      <c r="R3" s="77"/>
      <c r="S3" s="78"/>
      <c r="T3" s="78"/>
      <c r="U3" s="78"/>
      <c r="W3" s="73"/>
      <c r="Y3" s="178"/>
      <c r="Z3" s="75"/>
      <c r="AA3" s="197"/>
      <c r="AB3" s="197"/>
      <c r="AC3" s="197"/>
      <c r="AD3" s="197"/>
      <c r="AE3" s="197"/>
      <c r="AF3" s="197"/>
      <c r="AG3" s="197"/>
      <c r="AH3" s="197"/>
      <c r="AI3" s="76"/>
      <c r="AJ3" s="199"/>
      <c r="AK3" s="199"/>
      <c r="AL3" s="199"/>
      <c r="AM3" s="199"/>
      <c r="AN3" s="199"/>
      <c r="AO3" s="199"/>
      <c r="AP3" s="199"/>
      <c r="AQ3" s="199"/>
      <c r="AR3" s="200"/>
      <c r="AS3" s="77"/>
      <c r="AT3" s="73"/>
      <c r="AU3" s="73"/>
      <c r="AV3" s="73"/>
      <c r="AW3" s="73"/>
      <c r="AX3" s="73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</row>
    <row r="4" spans="1:62" s="74" customFormat="1" ht="13.7" customHeight="1" x14ac:dyDescent="0.2">
      <c r="B4" s="179"/>
      <c r="C4" s="197"/>
      <c r="D4" s="197"/>
      <c r="E4" s="197"/>
      <c r="F4" s="197"/>
      <c r="G4" s="197"/>
      <c r="H4" s="76"/>
      <c r="I4" s="79"/>
      <c r="J4" s="199"/>
      <c r="K4" s="199"/>
      <c r="L4" s="199"/>
      <c r="M4" s="199"/>
      <c r="N4" s="199"/>
      <c r="O4" s="199"/>
      <c r="P4" s="199"/>
      <c r="Q4" s="66"/>
      <c r="R4" s="77"/>
      <c r="S4" s="78"/>
      <c r="T4" s="78"/>
      <c r="U4" s="78"/>
      <c r="W4" s="73"/>
      <c r="Y4" s="178"/>
      <c r="Z4" s="75"/>
      <c r="AA4" s="197"/>
      <c r="AB4" s="197"/>
      <c r="AC4" s="197"/>
      <c r="AD4" s="197"/>
      <c r="AE4" s="197"/>
      <c r="AF4" s="197"/>
      <c r="AG4" s="197"/>
      <c r="AH4" s="197"/>
      <c r="AI4" s="76"/>
      <c r="AJ4" s="199"/>
      <c r="AK4" s="199"/>
      <c r="AL4" s="199"/>
      <c r="AM4" s="199"/>
      <c r="AN4" s="199"/>
      <c r="AO4" s="199"/>
      <c r="AP4" s="199"/>
      <c r="AQ4" s="199"/>
      <c r="AR4" s="200"/>
      <c r="AS4" s="77"/>
      <c r="AT4" s="73"/>
      <c r="AU4" s="73"/>
      <c r="AV4" s="73"/>
      <c r="AW4" s="73"/>
      <c r="AX4" s="73"/>
      <c r="AZ4" s="222"/>
      <c r="BA4" s="222"/>
      <c r="BB4" s="222"/>
      <c r="BC4" s="222"/>
      <c r="BD4" s="222"/>
      <c r="BE4" s="222"/>
      <c r="BF4" s="222"/>
      <c r="BG4" s="222"/>
      <c r="BH4" s="222"/>
      <c r="BI4" s="222"/>
      <c r="BJ4" s="222"/>
    </row>
    <row r="5" spans="1:62" s="74" customFormat="1" ht="13.7" customHeight="1" x14ac:dyDescent="0.25">
      <c r="B5" s="179"/>
      <c r="C5" s="80"/>
      <c r="D5" s="81"/>
      <c r="E5" s="82"/>
      <c r="F5" s="82"/>
      <c r="G5" s="82"/>
      <c r="H5" s="76"/>
      <c r="I5" s="79"/>
      <c r="J5" s="79"/>
      <c r="K5" s="79"/>
      <c r="L5" s="79"/>
      <c r="M5" s="79"/>
      <c r="N5" s="79"/>
      <c r="O5" s="79"/>
      <c r="P5" s="79"/>
      <c r="Q5" s="66"/>
      <c r="R5" s="77"/>
      <c r="S5" s="78"/>
      <c r="T5" s="78"/>
      <c r="U5" s="78"/>
      <c r="W5" s="73"/>
      <c r="Y5" s="178"/>
      <c r="Z5" s="75"/>
      <c r="AA5" s="80"/>
      <c r="AB5" s="81"/>
      <c r="AC5" s="82"/>
      <c r="AD5" s="82"/>
      <c r="AE5" s="82"/>
      <c r="AF5" s="82"/>
      <c r="AG5" s="82"/>
      <c r="AH5" s="82"/>
      <c r="AI5" s="82"/>
      <c r="AJ5" s="76"/>
      <c r="AK5" s="79"/>
      <c r="AL5" s="79"/>
      <c r="AM5" s="79"/>
      <c r="AN5" s="79"/>
      <c r="AO5" s="79"/>
      <c r="AP5" s="79"/>
      <c r="AQ5" s="79"/>
      <c r="AR5" s="79"/>
      <c r="AS5" s="66"/>
      <c r="AT5" s="77"/>
      <c r="AU5" s="73"/>
      <c r="AV5" s="73"/>
      <c r="AW5" s="73"/>
      <c r="AX5" s="73"/>
      <c r="AY5" s="73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</row>
    <row r="6" spans="1:62" s="74" customFormat="1" ht="6" customHeight="1" thickBot="1" x14ac:dyDescent="0.3">
      <c r="B6" s="179"/>
      <c r="C6" s="80"/>
      <c r="D6" s="81"/>
      <c r="E6" s="82"/>
      <c r="F6" s="82"/>
      <c r="G6" s="82"/>
      <c r="H6" s="76"/>
      <c r="I6" s="79"/>
      <c r="J6" s="79"/>
      <c r="K6" s="79"/>
      <c r="L6" s="79"/>
      <c r="M6" s="79"/>
      <c r="N6" s="79"/>
      <c r="O6" s="79"/>
      <c r="P6" s="79"/>
      <c r="Q6" s="66"/>
      <c r="R6" s="77"/>
      <c r="S6" s="77"/>
      <c r="T6" s="77"/>
      <c r="U6" s="77"/>
      <c r="V6" s="77"/>
      <c r="W6" s="77"/>
      <c r="X6" s="77"/>
      <c r="Y6" s="179"/>
      <c r="Z6" s="80"/>
      <c r="AA6" s="81"/>
      <c r="AB6" s="82"/>
      <c r="AC6" s="82"/>
      <c r="AD6" s="82"/>
      <c r="AE6" s="82"/>
      <c r="AF6" s="82"/>
      <c r="AG6" s="82"/>
      <c r="AH6" s="82"/>
      <c r="AI6" s="76"/>
      <c r="AJ6" s="79"/>
      <c r="AK6" s="211"/>
      <c r="AL6" s="211"/>
      <c r="AM6" s="211"/>
      <c r="AN6" s="211"/>
      <c r="AO6" s="211"/>
      <c r="AP6" s="211"/>
      <c r="AQ6" s="211"/>
      <c r="AR6" s="211"/>
      <c r="AS6" s="212"/>
      <c r="AT6" s="201" t="s">
        <v>67</v>
      </c>
      <c r="AU6" s="201"/>
      <c r="AV6" s="201"/>
      <c r="AZ6" s="222"/>
      <c r="BA6" s="222"/>
      <c r="BB6" s="222"/>
      <c r="BC6" s="222"/>
      <c r="BD6" s="222"/>
      <c r="BE6" s="222"/>
      <c r="BF6" s="222"/>
      <c r="BG6" s="222"/>
      <c r="BH6" s="222"/>
      <c r="BI6" s="222"/>
      <c r="BJ6" s="222"/>
    </row>
    <row r="7" spans="1:62" s="61" customFormat="1" ht="15.6" customHeight="1" thickBot="1" x14ac:dyDescent="0.25">
      <c r="B7" s="180"/>
      <c r="C7" s="80"/>
      <c r="D7" s="4" t="s">
        <v>19</v>
      </c>
      <c r="E7" s="4" t="s">
        <v>20</v>
      </c>
      <c r="F7" s="4" t="s">
        <v>21</v>
      </c>
      <c r="G7" s="5" t="s">
        <v>3</v>
      </c>
      <c r="H7" s="63"/>
      <c r="I7" s="67"/>
      <c r="J7" s="67"/>
      <c r="K7" s="83" t="s">
        <v>19</v>
      </c>
      <c r="L7" s="84" t="s">
        <v>20</v>
      </c>
      <c r="M7" s="84" t="s">
        <v>21</v>
      </c>
      <c r="N7" s="83" t="s">
        <v>0</v>
      </c>
      <c r="O7" s="84" t="s">
        <v>1</v>
      </c>
      <c r="P7" s="84" t="s">
        <v>2</v>
      </c>
      <c r="Q7" s="85" t="s">
        <v>39</v>
      </c>
      <c r="R7" s="72"/>
      <c r="S7" s="186" t="s">
        <v>76</v>
      </c>
      <c r="T7" s="86" t="s">
        <v>68</v>
      </c>
      <c r="U7" s="87">
        <f>((1-10^(-G25))/(1-10^(-G14))*100)-40</f>
        <v>26.957192130263095</v>
      </c>
      <c r="W7" s="88"/>
      <c r="Y7" s="180"/>
      <c r="Z7" s="89">
        <v>1</v>
      </c>
      <c r="AA7" s="4" t="s">
        <v>19</v>
      </c>
      <c r="AB7" s="4" t="s">
        <v>20</v>
      </c>
      <c r="AC7" s="4" t="s">
        <v>21</v>
      </c>
      <c r="AD7" s="4" t="s">
        <v>19</v>
      </c>
      <c r="AE7" s="4" t="s">
        <v>20</v>
      </c>
      <c r="AF7" s="4" t="s">
        <v>21</v>
      </c>
      <c r="AG7" s="52" t="s">
        <v>3</v>
      </c>
      <c r="AH7" s="53" t="s">
        <v>3</v>
      </c>
      <c r="AI7" s="63"/>
      <c r="AJ7" s="67"/>
      <c r="AK7" s="213"/>
      <c r="AL7" s="83" t="s">
        <v>19</v>
      </c>
      <c r="AM7" s="84" t="s">
        <v>20</v>
      </c>
      <c r="AN7" s="85" t="s">
        <v>21</v>
      </c>
      <c r="AO7" s="83" t="s">
        <v>0</v>
      </c>
      <c r="AP7" s="84" t="s">
        <v>1</v>
      </c>
      <c r="AQ7" s="84" t="s">
        <v>2</v>
      </c>
      <c r="AR7" s="85" t="s">
        <v>39</v>
      </c>
      <c r="AS7" s="214"/>
      <c r="AT7" s="210" t="s">
        <v>76</v>
      </c>
      <c r="AU7" s="90" t="s">
        <v>68</v>
      </c>
      <c r="AV7" s="87">
        <f>((1-10^(-AH25))/(1-10^(-AH14))*100)-40</f>
        <v>26.957192130263095</v>
      </c>
      <c r="AX7" s="88"/>
      <c r="AZ7" s="224" t="s">
        <v>94</v>
      </c>
      <c r="BA7" s="224"/>
      <c r="BB7" s="224"/>
      <c r="BC7" s="224"/>
      <c r="BD7" s="224"/>
      <c r="BE7" s="224"/>
      <c r="BF7" s="224"/>
      <c r="BG7" s="221"/>
      <c r="BH7" s="221"/>
      <c r="BI7" s="221"/>
      <c r="BJ7" s="221"/>
    </row>
    <row r="8" spans="1:62" s="61" customFormat="1" ht="15" customHeight="1" thickTop="1" thickBot="1" x14ac:dyDescent="0.25">
      <c r="A8" s="89">
        <v>1</v>
      </c>
      <c r="B8" s="180" t="s">
        <v>4</v>
      </c>
      <c r="C8" s="10" t="s">
        <v>21</v>
      </c>
      <c r="D8" s="153">
        <v>41.393333333333338</v>
      </c>
      <c r="E8" s="154">
        <v>8.9100000000000019</v>
      </c>
      <c r="F8" s="154">
        <v>-23.986666666666668</v>
      </c>
      <c r="G8" s="155">
        <v>0.88666666666666671</v>
      </c>
      <c r="H8" s="63"/>
      <c r="I8" s="29" t="s">
        <v>21</v>
      </c>
      <c r="J8" s="203">
        <v>1</v>
      </c>
      <c r="K8" s="204">
        <f>D8</f>
        <v>41.393333333333338</v>
      </c>
      <c r="L8" s="204">
        <f t="shared" ref="L8:L28" si="0">E8</f>
        <v>8.9100000000000019</v>
      </c>
      <c r="M8" s="204">
        <f t="shared" ref="M8:M28" si="1">F8</f>
        <v>-23.986666666666668</v>
      </c>
      <c r="N8" s="205">
        <v>0</v>
      </c>
      <c r="O8" s="205">
        <v>0</v>
      </c>
      <c r="P8" s="205">
        <v>0</v>
      </c>
      <c r="Q8" s="205">
        <v>0</v>
      </c>
      <c r="R8" s="72"/>
      <c r="S8" s="187"/>
      <c r="T8" s="91" t="s">
        <v>69</v>
      </c>
      <c r="U8" s="92">
        <f>((1-10^(-G26))/(1-10^(-G16))*100)-40</f>
        <v>28.304672034615493</v>
      </c>
      <c r="W8" s="88"/>
      <c r="Y8" s="180" t="s">
        <v>4</v>
      </c>
      <c r="Z8" s="10" t="s">
        <v>21</v>
      </c>
      <c r="AA8" s="153">
        <v>41.393333333333338</v>
      </c>
      <c r="AB8" s="154">
        <v>8.9100000000000019</v>
      </c>
      <c r="AC8" s="154">
        <v>-23.986666666666668</v>
      </c>
      <c r="AD8" s="153">
        <v>0</v>
      </c>
      <c r="AE8" s="154">
        <v>0</v>
      </c>
      <c r="AF8" s="154">
        <v>0</v>
      </c>
      <c r="AG8" s="154">
        <v>0</v>
      </c>
      <c r="AH8" s="155">
        <v>0.88666666666666671</v>
      </c>
      <c r="AI8" s="63"/>
      <c r="AJ8" s="29" t="s">
        <v>21</v>
      </c>
      <c r="AK8" s="203">
        <v>1</v>
      </c>
      <c r="AL8" s="204">
        <f>AA8</f>
        <v>41.393333333333338</v>
      </c>
      <c r="AM8" s="204">
        <f t="shared" ref="AM8:AN8" si="2">AB8</f>
        <v>8.9100000000000019</v>
      </c>
      <c r="AN8" s="204">
        <f t="shared" si="2"/>
        <v>-23.986666666666668</v>
      </c>
      <c r="AO8" s="205">
        <v>0</v>
      </c>
      <c r="AP8" s="205">
        <v>0</v>
      </c>
      <c r="AQ8" s="205">
        <v>0</v>
      </c>
      <c r="AR8" s="205">
        <v>0</v>
      </c>
      <c r="AS8" s="72"/>
      <c r="AT8" s="187"/>
      <c r="AU8" s="93" t="s">
        <v>69</v>
      </c>
      <c r="AV8" s="92">
        <f>((1-10^(-AH26))/(1-10^(-AH16))*100)-40</f>
        <v>28.304672034615493</v>
      </c>
      <c r="AX8" s="88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</row>
    <row r="9" spans="1:62" s="61" customFormat="1" ht="15" customHeight="1" thickTop="1" thickBot="1" x14ac:dyDescent="0.25">
      <c r="B9" s="180" t="s">
        <v>5</v>
      </c>
      <c r="C9" s="11" t="s">
        <v>22</v>
      </c>
      <c r="D9" s="153">
        <v>55.526666666666664</v>
      </c>
      <c r="E9" s="154">
        <v>-35.619999999999997</v>
      </c>
      <c r="F9" s="154">
        <v>12.363333333333335</v>
      </c>
      <c r="G9" s="155">
        <v>0.82333333333333325</v>
      </c>
      <c r="H9" s="63"/>
      <c r="I9" s="30" t="s">
        <v>22</v>
      </c>
      <c r="J9" s="203">
        <v>2</v>
      </c>
      <c r="K9" s="204">
        <f t="shared" ref="K9:K28" si="3">D9</f>
        <v>55.526666666666664</v>
      </c>
      <c r="L9" s="204">
        <f t="shared" si="0"/>
        <v>-35.619999999999997</v>
      </c>
      <c r="M9" s="204">
        <f t="shared" si="1"/>
        <v>12.363333333333335</v>
      </c>
      <c r="N9" s="205">
        <v>0</v>
      </c>
      <c r="O9" s="205">
        <v>0</v>
      </c>
      <c r="P9" s="205">
        <v>0</v>
      </c>
      <c r="Q9" s="205">
        <v>0</v>
      </c>
      <c r="R9" s="72"/>
      <c r="S9" s="187"/>
      <c r="T9" s="48" t="s">
        <v>70</v>
      </c>
      <c r="U9" s="94">
        <f>((1-10^(-G20))/(1-10^(-G10))*100)-40</f>
        <v>26.4332384608566</v>
      </c>
      <c r="W9" s="88"/>
      <c r="Y9" s="180" t="s">
        <v>5</v>
      </c>
      <c r="Z9" s="11" t="s">
        <v>22</v>
      </c>
      <c r="AA9" s="153">
        <v>55.526666666666664</v>
      </c>
      <c r="AB9" s="154">
        <v>-35.619999999999997</v>
      </c>
      <c r="AC9" s="154">
        <v>12.363333333333335</v>
      </c>
      <c r="AD9" s="153">
        <v>0</v>
      </c>
      <c r="AE9" s="154">
        <v>0</v>
      </c>
      <c r="AF9" s="154">
        <v>0</v>
      </c>
      <c r="AG9" s="154">
        <v>0</v>
      </c>
      <c r="AH9" s="155">
        <v>0.82333333333333325</v>
      </c>
      <c r="AI9" s="63"/>
      <c r="AJ9" s="30" t="s">
        <v>22</v>
      </c>
      <c r="AK9" s="203">
        <v>2</v>
      </c>
      <c r="AL9" s="204">
        <f t="shared" ref="AL9:AL28" si="4">AA9</f>
        <v>55.526666666666664</v>
      </c>
      <c r="AM9" s="204">
        <f t="shared" ref="AM9:AM28" si="5">AB9</f>
        <v>-35.619999999999997</v>
      </c>
      <c r="AN9" s="204">
        <f t="shared" ref="AN9:AN28" si="6">AC9</f>
        <v>12.363333333333335</v>
      </c>
      <c r="AO9" s="205">
        <v>0</v>
      </c>
      <c r="AP9" s="205">
        <v>0</v>
      </c>
      <c r="AQ9" s="205">
        <v>0</v>
      </c>
      <c r="AR9" s="205">
        <v>0</v>
      </c>
      <c r="AS9" s="72"/>
      <c r="AT9" s="187"/>
      <c r="AU9" s="50" t="s">
        <v>70</v>
      </c>
      <c r="AV9" s="94">
        <f>((1-10^(-AH20))/(1-10^(-AH10))*100)-40</f>
        <v>26.4332384608566</v>
      </c>
      <c r="AX9" s="88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</row>
    <row r="10" spans="1:62" s="61" customFormat="1" ht="15" customHeight="1" thickTop="1" thickBot="1" x14ac:dyDescent="0.25">
      <c r="B10" s="180" t="s">
        <v>6</v>
      </c>
      <c r="C10" s="12" t="s">
        <v>2</v>
      </c>
      <c r="D10" s="153">
        <v>81.286666666666676</v>
      </c>
      <c r="E10" s="154">
        <v>-4.6933333333333325</v>
      </c>
      <c r="F10" s="154">
        <v>60.473333333333336</v>
      </c>
      <c r="G10" s="155">
        <v>0.83333333333333337</v>
      </c>
      <c r="H10" s="63"/>
      <c r="I10" s="31" t="s">
        <v>2</v>
      </c>
      <c r="J10" s="203">
        <v>3</v>
      </c>
      <c r="K10" s="204">
        <f t="shared" si="3"/>
        <v>81.286666666666676</v>
      </c>
      <c r="L10" s="204">
        <f t="shared" si="0"/>
        <v>-4.6933333333333325</v>
      </c>
      <c r="M10" s="204">
        <f t="shared" si="1"/>
        <v>60.473333333333336</v>
      </c>
      <c r="N10" s="205">
        <v>0</v>
      </c>
      <c r="O10" s="205">
        <v>0</v>
      </c>
      <c r="P10" s="206">
        <f>$G10</f>
        <v>0.83333333333333337</v>
      </c>
      <c r="Q10" s="205">
        <v>0</v>
      </c>
      <c r="R10" s="72"/>
      <c r="S10" s="188"/>
      <c r="T10" s="49" t="s">
        <v>71</v>
      </c>
      <c r="U10" s="95">
        <f>((1-10^(-G17))/(1-10^(-G23))*100)-40</f>
        <v>26.313869076003471</v>
      </c>
      <c r="W10" s="88"/>
      <c r="Y10" s="180" t="s">
        <v>6</v>
      </c>
      <c r="Z10" s="12" t="s">
        <v>2</v>
      </c>
      <c r="AA10" s="153">
        <v>81.286666666666676</v>
      </c>
      <c r="AB10" s="154">
        <v>-4.6933333333333325</v>
      </c>
      <c r="AC10" s="154">
        <v>60.473333333333336</v>
      </c>
      <c r="AD10" s="153">
        <v>0</v>
      </c>
      <c r="AE10" s="154">
        <v>0</v>
      </c>
      <c r="AF10" s="154">
        <v>0</v>
      </c>
      <c r="AG10" s="154">
        <v>0</v>
      </c>
      <c r="AH10" s="155">
        <v>0.83333333333333337</v>
      </c>
      <c r="AI10" s="63"/>
      <c r="AJ10" s="31" t="s">
        <v>2</v>
      </c>
      <c r="AK10" s="203">
        <v>3</v>
      </c>
      <c r="AL10" s="204">
        <f t="shared" si="4"/>
        <v>81.286666666666676</v>
      </c>
      <c r="AM10" s="204">
        <f t="shared" si="5"/>
        <v>-4.6933333333333325</v>
      </c>
      <c r="AN10" s="204">
        <f t="shared" si="6"/>
        <v>60.473333333333336</v>
      </c>
      <c r="AO10" s="205">
        <v>0</v>
      </c>
      <c r="AP10" s="205">
        <v>0</v>
      </c>
      <c r="AQ10" s="206">
        <f>$AH10</f>
        <v>0.83333333333333337</v>
      </c>
      <c r="AR10" s="205">
        <v>0</v>
      </c>
      <c r="AS10" s="72"/>
      <c r="AT10" s="188"/>
      <c r="AU10" s="51" t="s">
        <v>71</v>
      </c>
      <c r="AV10" s="95">
        <f>((1-10^(-AH17))/(1-10^(-AH23))*100)-40</f>
        <v>26.313869076003471</v>
      </c>
      <c r="AX10" s="88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</row>
    <row r="11" spans="1:62" s="61" customFormat="1" ht="15" customHeight="1" thickTop="1" thickBot="1" x14ac:dyDescent="0.25">
      <c r="B11" s="180" t="s">
        <v>7</v>
      </c>
      <c r="C11" s="13" t="s">
        <v>23</v>
      </c>
      <c r="D11" s="153">
        <v>77.11</v>
      </c>
      <c r="E11" s="154">
        <v>0.73</v>
      </c>
      <c r="F11" s="154">
        <v>0.89333333333333342</v>
      </c>
      <c r="G11" s="155">
        <v>0.11333333333333333</v>
      </c>
      <c r="H11" s="63"/>
      <c r="I11" s="32" t="s">
        <v>23</v>
      </c>
      <c r="J11" s="203">
        <v>4</v>
      </c>
      <c r="K11" s="204">
        <f t="shared" si="3"/>
        <v>77.11</v>
      </c>
      <c r="L11" s="204">
        <f t="shared" si="0"/>
        <v>0.73</v>
      </c>
      <c r="M11" s="204">
        <f t="shared" si="1"/>
        <v>0.89333333333333342</v>
      </c>
      <c r="N11" s="205">
        <v>0</v>
      </c>
      <c r="O11" s="205">
        <v>0</v>
      </c>
      <c r="P11" s="205">
        <v>0</v>
      </c>
      <c r="Q11" s="205">
        <v>0</v>
      </c>
      <c r="R11" s="72"/>
      <c r="S11" s="186" t="s">
        <v>77</v>
      </c>
      <c r="T11" s="96" t="s">
        <v>72</v>
      </c>
      <c r="U11" s="97">
        <f>((1-10^(-G18))/(1-10^(-G14))*100)-70</f>
        <v>19.354608366249693</v>
      </c>
      <c r="W11" s="88"/>
      <c r="Y11" s="180" t="s">
        <v>7</v>
      </c>
      <c r="Z11" s="13" t="s">
        <v>23</v>
      </c>
      <c r="AA11" s="153">
        <v>77.11</v>
      </c>
      <c r="AB11" s="154">
        <v>0.73</v>
      </c>
      <c r="AC11" s="154">
        <v>0.89333333333333342</v>
      </c>
      <c r="AD11" s="153">
        <v>0</v>
      </c>
      <c r="AE11" s="154">
        <v>0</v>
      </c>
      <c r="AF11" s="154">
        <v>0</v>
      </c>
      <c r="AG11" s="154">
        <v>0</v>
      </c>
      <c r="AH11" s="155">
        <v>0.11333333333333333</v>
      </c>
      <c r="AI11" s="63"/>
      <c r="AJ11" s="32" t="s">
        <v>23</v>
      </c>
      <c r="AK11" s="203">
        <v>4</v>
      </c>
      <c r="AL11" s="204">
        <f t="shared" si="4"/>
        <v>77.11</v>
      </c>
      <c r="AM11" s="204">
        <f t="shared" si="5"/>
        <v>0.73</v>
      </c>
      <c r="AN11" s="204">
        <f t="shared" si="6"/>
        <v>0.89333333333333342</v>
      </c>
      <c r="AO11" s="205">
        <v>0</v>
      </c>
      <c r="AP11" s="205">
        <v>0</v>
      </c>
      <c r="AQ11" s="205">
        <v>0</v>
      </c>
      <c r="AR11" s="205">
        <v>0</v>
      </c>
      <c r="AS11" s="72"/>
      <c r="AT11" s="186" t="s">
        <v>77</v>
      </c>
      <c r="AU11" s="98" t="s">
        <v>72</v>
      </c>
      <c r="AV11" s="97">
        <f>((1-10^(-AH18))/(1-10^(-AH14))*100)-70</f>
        <v>19.354608366249693</v>
      </c>
      <c r="AX11" s="88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</row>
    <row r="12" spans="1:62" s="61" customFormat="1" ht="15" customHeight="1" thickTop="1" thickBot="1" x14ac:dyDescent="0.25">
      <c r="B12" s="180" t="s">
        <v>8</v>
      </c>
      <c r="C12" s="14" t="s">
        <v>24</v>
      </c>
      <c r="D12" s="153">
        <v>65.820000000000007</v>
      </c>
      <c r="E12" s="154">
        <v>0.75666666666666671</v>
      </c>
      <c r="F12" s="154">
        <v>1.21</v>
      </c>
      <c r="G12" s="155">
        <v>0.3</v>
      </c>
      <c r="H12" s="63"/>
      <c r="I12" s="33" t="s">
        <v>24</v>
      </c>
      <c r="J12" s="203">
        <v>5</v>
      </c>
      <c r="K12" s="204">
        <f t="shared" si="3"/>
        <v>65.820000000000007</v>
      </c>
      <c r="L12" s="204">
        <f t="shared" si="0"/>
        <v>0.75666666666666671</v>
      </c>
      <c r="M12" s="204">
        <f t="shared" si="1"/>
        <v>1.21</v>
      </c>
      <c r="N12" s="205">
        <v>0</v>
      </c>
      <c r="O12" s="205">
        <v>0</v>
      </c>
      <c r="P12" s="205">
        <v>0</v>
      </c>
      <c r="Q12" s="205">
        <v>0</v>
      </c>
      <c r="R12" s="67"/>
      <c r="S12" s="187"/>
      <c r="T12" s="91" t="s">
        <v>73</v>
      </c>
      <c r="U12" s="99">
        <f>((1-10^(-G21))/(1-10^(-G16))*100)-70</f>
        <v>18.917077118584359</v>
      </c>
      <c r="W12" s="88"/>
      <c r="Y12" s="180" t="s">
        <v>8</v>
      </c>
      <c r="Z12" s="14" t="s">
        <v>24</v>
      </c>
      <c r="AA12" s="153">
        <v>65.820000000000007</v>
      </c>
      <c r="AB12" s="154">
        <v>0.75666666666666671</v>
      </c>
      <c r="AC12" s="154">
        <v>1.21</v>
      </c>
      <c r="AD12" s="153">
        <v>0</v>
      </c>
      <c r="AE12" s="154">
        <v>0</v>
      </c>
      <c r="AF12" s="154">
        <v>0</v>
      </c>
      <c r="AG12" s="154">
        <v>0</v>
      </c>
      <c r="AH12" s="155">
        <v>0.3</v>
      </c>
      <c r="AI12" s="63"/>
      <c r="AJ12" s="33" t="s">
        <v>24</v>
      </c>
      <c r="AK12" s="203">
        <v>5</v>
      </c>
      <c r="AL12" s="204">
        <f t="shared" si="4"/>
        <v>65.820000000000007</v>
      </c>
      <c r="AM12" s="204">
        <f t="shared" si="5"/>
        <v>0.75666666666666671</v>
      </c>
      <c r="AN12" s="204">
        <f t="shared" si="6"/>
        <v>1.21</v>
      </c>
      <c r="AO12" s="205">
        <v>0</v>
      </c>
      <c r="AP12" s="205">
        <v>0</v>
      </c>
      <c r="AQ12" s="205">
        <v>0</v>
      </c>
      <c r="AR12" s="205">
        <v>0</v>
      </c>
      <c r="AS12" s="67"/>
      <c r="AT12" s="187"/>
      <c r="AU12" s="93" t="s">
        <v>73</v>
      </c>
      <c r="AV12" s="99">
        <f>((1-10^(-AH21))/(1-10^(-AH16))*100)-70</f>
        <v>18.917077118584359</v>
      </c>
      <c r="AX12" s="88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</row>
    <row r="13" spans="1:62" s="61" customFormat="1" ht="15" customHeight="1" thickTop="1" thickBot="1" x14ac:dyDescent="0.25">
      <c r="B13" s="180" t="s">
        <v>9</v>
      </c>
      <c r="C13" s="15" t="s">
        <v>25</v>
      </c>
      <c r="D13" s="153">
        <v>53.273333333333333</v>
      </c>
      <c r="E13" s="154">
        <v>44.686666666666667</v>
      </c>
      <c r="F13" s="154">
        <v>22.603333333333335</v>
      </c>
      <c r="G13" s="155">
        <v>0.90666666666666673</v>
      </c>
      <c r="H13" s="63"/>
      <c r="I13" s="34" t="s">
        <v>25</v>
      </c>
      <c r="J13" s="203">
        <v>6</v>
      </c>
      <c r="K13" s="204">
        <f t="shared" si="3"/>
        <v>53.273333333333333</v>
      </c>
      <c r="L13" s="204">
        <f t="shared" si="0"/>
        <v>44.686666666666667</v>
      </c>
      <c r="M13" s="204">
        <f t="shared" si="1"/>
        <v>22.603333333333335</v>
      </c>
      <c r="N13" s="205">
        <v>0</v>
      </c>
      <c r="O13" s="205">
        <v>0</v>
      </c>
      <c r="P13" s="205">
        <v>0</v>
      </c>
      <c r="Q13" s="205">
        <v>0</v>
      </c>
      <c r="R13" s="67"/>
      <c r="S13" s="187"/>
      <c r="T13" s="48" t="s">
        <v>74</v>
      </c>
      <c r="U13" s="100">
        <f>((1-10^(-G19))/(1-10^(-G10))*100)-70</f>
        <v>19.302966091269226</v>
      </c>
      <c r="W13" s="88"/>
      <c r="Y13" s="180" t="s">
        <v>9</v>
      </c>
      <c r="Z13" s="15" t="s">
        <v>25</v>
      </c>
      <c r="AA13" s="153">
        <v>53.273333333333333</v>
      </c>
      <c r="AB13" s="154">
        <v>44.686666666666667</v>
      </c>
      <c r="AC13" s="154">
        <v>22.603333333333335</v>
      </c>
      <c r="AD13" s="153">
        <v>0</v>
      </c>
      <c r="AE13" s="154">
        <v>0</v>
      </c>
      <c r="AF13" s="154">
        <v>0</v>
      </c>
      <c r="AG13" s="154">
        <v>0</v>
      </c>
      <c r="AH13" s="174">
        <v>0.90666666666666673</v>
      </c>
      <c r="AI13" s="63"/>
      <c r="AJ13" s="34" t="s">
        <v>25</v>
      </c>
      <c r="AK13" s="203">
        <v>6</v>
      </c>
      <c r="AL13" s="204">
        <f t="shared" si="4"/>
        <v>53.273333333333333</v>
      </c>
      <c r="AM13" s="204">
        <f t="shared" si="5"/>
        <v>44.686666666666667</v>
      </c>
      <c r="AN13" s="204">
        <f t="shared" si="6"/>
        <v>22.603333333333335</v>
      </c>
      <c r="AO13" s="205">
        <v>0</v>
      </c>
      <c r="AP13" s="205">
        <v>0</v>
      </c>
      <c r="AQ13" s="205">
        <v>0</v>
      </c>
      <c r="AR13" s="205">
        <v>0</v>
      </c>
      <c r="AS13" s="67"/>
      <c r="AT13" s="187"/>
      <c r="AU13" s="50" t="s">
        <v>74</v>
      </c>
      <c r="AV13" s="100">
        <f>((1-10^(-AH19))/(1-10^(-AH10))*100)-70</f>
        <v>19.302966091269226</v>
      </c>
      <c r="AX13" s="88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</row>
    <row r="14" spans="1:62" s="61" customFormat="1" ht="15" customHeight="1" thickTop="1" thickBot="1" x14ac:dyDescent="0.25">
      <c r="B14" s="180" t="s">
        <v>85</v>
      </c>
      <c r="C14" s="16" t="s">
        <v>0</v>
      </c>
      <c r="D14" s="156">
        <v>59.949999999999996</v>
      </c>
      <c r="E14" s="157">
        <v>-22.830000000000002</v>
      </c>
      <c r="F14" s="157">
        <v>-29.356666666666669</v>
      </c>
      <c r="G14" s="158">
        <v>0.77333333333333343</v>
      </c>
      <c r="H14" s="63"/>
      <c r="I14" s="35" t="s">
        <v>0</v>
      </c>
      <c r="J14" s="203">
        <v>7</v>
      </c>
      <c r="K14" s="204">
        <f t="shared" si="3"/>
        <v>59.949999999999996</v>
      </c>
      <c r="L14" s="204">
        <f t="shared" si="0"/>
        <v>-22.830000000000002</v>
      </c>
      <c r="M14" s="204">
        <f t="shared" si="1"/>
        <v>-29.356666666666669</v>
      </c>
      <c r="N14" s="206">
        <f>$AH14</f>
        <v>0.77333333333333343</v>
      </c>
      <c r="O14" s="207">
        <v>0</v>
      </c>
      <c r="P14" s="207">
        <v>0</v>
      </c>
      <c r="Q14" s="207">
        <v>0</v>
      </c>
      <c r="R14" s="67"/>
      <c r="S14" s="188"/>
      <c r="T14" s="49" t="s">
        <v>75</v>
      </c>
      <c r="U14" s="101">
        <f>((1-10^(-G24))/(1-10^(-G23))*100)-70</f>
        <v>21.428581676846861</v>
      </c>
      <c r="W14" s="88"/>
      <c r="Y14" s="180" t="s">
        <v>85</v>
      </c>
      <c r="Z14" s="16" t="s">
        <v>0</v>
      </c>
      <c r="AA14" s="156">
        <v>59.949999999999996</v>
      </c>
      <c r="AB14" s="157">
        <v>-22.830000000000002</v>
      </c>
      <c r="AC14" s="157">
        <v>-29.356666666666669</v>
      </c>
      <c r="AD14" s="156">
        <v>0</v>
      </c>
      <c r="AE14" s="157">
        <v>0</v>
      </c>
      <c r="AF14" s="157">
        <v>0</v>
      </c>
      <c r="AG14" s="157">
        <v>0</v>
      </c>
      <c r="AH14" s="158">
        <v>0.77333333333333343</v>
      </c>
      <c r="AI14" s="63"/>
      <c r="AJ14" s="35" t="s">
        <v>0</v>
      </c>
      <c r="AK14" s="203">
        <v>7</v>
      </c>
      <c r="AL14" s="204">
        <f t="shared" si="4"/>
        <v>59.949999999999996</v>
      </c>
      <c r="AM14" s="204">
        <f t="shared" si="5"/>
        <v>-22.830000000000002</v>
      </c>
      <c r="AN14" s="204">
        <f t="shared" si="6"/>
        <v>-29.356666666666669</v>
      </c>
      <c r="AO14" s="206">
        <f>$AH14</f>
        <v>0.77333333333333343</v>
      </c>
      <c r="AP14" s="207">
        <v>0</v>
      </c>
      <c r="AQ14" s="207">
        <v>0</v>
      </c>
      <c r="AR14" s="207">
        <v>0</v>
      </c>
      <c r="AS14" s="67"/>
      <c r="AT14" s="188"/>
      <c r="AU14" s="51" t="s">
        <v>75</v>
      </c>
      <c r="AV14" s="101">
        <f>((1-10^(-AH24))/(1-10^(-AH23))*100)-70</f>
        <v>21.428581676846861</v>
      </c>
      <c r="AX14" s="88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</row>
    <row r="15" spans="1:62" s="61" customFormat="1" ht="15" customHeight="1" thickTop="1" thickBot="1" x14ac:dyDescent="0.25">
      <c r="B15" s="181" t="s">
        <v>10</v>
      </c>
      <c r="C15" s="17" t="s">
        <v>26</v>
      </c>
      <c r="D15" s="159">
        <v>84.263333333333335</v>
      </c>
      <c r="E15" s="160">
        <v>0.15333333333333335</v>
      </c>
      <c r="F15" s="160">
        <v>0.80333333333333334</v>
      </c>
      <c r="G15" s="161">
        <v>0</v>
      </c>
      <c r="H15" s="63"/>
      <c r="I15" s="36" t="s">
        <v>26</v>
      </c>
      <c r="J15" s="203">
        <v>8</v>
      </c>
      <c r="K15" s="204">
        <f t="shared" si="3"/>
        <v>84.263333333333335</v>
      </c>
      <c r="L15" s="204">
        <f t="shared" si="0"/>
        <v>0.15333333333333335</v>
      </c>
      <c r="M15" s="204">
        <f t="shared" si="1"/>
        <v>0.80333333333333334</v>
      </c>
      <c r="N15" s="207">
        <v>0</v>
      </c>
      <c r="O15" s="207">
        <v>0</v>
      </c>
      <c r="P15" s="207">
        <v>0</v>
      </c>
      <c r="Q15" s="207">
        <v>0</v>
      </c>
      <c r="R15" s="67"/>
      <c r="S15" s="189" t="s">
        <v>66</v>
      </c>
      <c r="T15" s="195" t="s">
        <v>42</v>
      </c>
      <c r="U15" s="193">
        <f>MAX(U7:U10)-MIN(U7:U10)</f>
        <v>1.9908029586120222</v>
      </c>
      <c r="W15" s="88"/>
      <c r="Y15" s="181" t="s">
        <v>10</v>
      </c>
      <c r="Z15" s="17" t="s">
        <v>26</v>
      </c>
      <c r="AA15" s="159">
        <v>84.263333333333335</v>
      </c>
      <c r="AB15" s="160">
        <v>0.15333333333333335</v>
      </c>
      <c r="AC15" s="160">
        <v>0.80333333333333334</v>
      </c>
      <c r="AD15" s="175">
        <v>0</v>
      </c>
      <c r="AE15" s="160">
        <v>0</v>
      </c>
      <c r="AF15" s="160">
        <v>0</v>
      </c>
      <c r="AG15" s="160">
        <v>0</v>
      </c>
      <c r="AH15" s="161">
        <v>0</v>
      </c>
      <c r="AI15" s="63"/>
      <c r="AJ15" s="36" t="s">
        <v>26</v>
      </c>
      <c r="AK15" s="203">
        <v>8</v>
      </c>
      <c r="AL15" s="204">
        <f t="shared" si="4"/>
        <v>84.263333333333335</v>
      </c>
      <c r="AM15" s="204">
        <f t="shared" si="5"/>
        <v>0.15333333333333335</v>
      </c>
      <c r="AN15" s="204">
        <f t="shared" si="6"/>
        <v>0.80333333333333334</v>
      </c>
      <c r="AO15" s="207">
        <v>0</v>
      </c>
      <c r="AP15" s="207">
        <v>0</v>
      </c>
      <c r="AQ15" s="207">
        <v>0</v>
      </c>
      <c r="AR15" s="207">
        <v>0</v>
      </c>
      <c r="AS15" s="67"/>
      <c r="AT15" s="189" t="s">
        <v>66</v>
      </c>
      <c r="AU15" s="191" t="s">
        <v>42</v>
      </c>
      <c r="AV15" s="193">
        <f>MAX(AV7:AV10)-MIN(AV7:AV10)</f>
        <v>1.9908029586120222</v>
      </c>
      <c r="AX15" s="88"/>
      <c r="AZ15" s="221"/>
      <c r="BA15" s="221"/>
      <c r="BB15" s="221"/>
      <c r="BC15" s="221"/>
      <c r="BD15" s="221"/>
      <c r="BE15" s="221"/>
      <c r="BF15" s="221"/>
      <c r="BG15" s="221"/>
      <c r="BH15" s="221"/>
      <c r="BI15" s="221"/>
      <c r="BJ15" s="221"/>
    </row>
    <row r="16" spans="1:62" s="61" customFormat="1" ht="15" customHeight="1" thickTop="1" thickBot="1" x14ac:dyDescent="0.25">
      <c r="B16" s="181" t="s">
        <v>81</v>
      </c>
      <c r="C16" s="18" t="s">
        <v>1</v>
      </c>
      <c r="D16" s="162">
        <v>54.839999999999996</v>
      </c>
      <c r="E16" s="163">
        <v>47.443333333333328</v>
      </c>
      <c r="F16" s="163">
        <v>-2.5366666666666666</v>
      </c>
      <c r="G16" s="164">
        <v>0.86333333333333329</v>
      </c>
      <c r="H16" s="63"/>
      <c r="I16" s="37" t="s">
        <v>1</v>
      </c>
      <c r="J16" s="203">
        <v>9</v>
      </c>
      <c r="K16" s="204">
        <f t="shared" si="3"/>
        <v>54.839999999999996</v>
      </c>
      <c r="L16" s="204">
        <f t="shared" si="0"/>
        <v>47.443333333333328</v>
      </c>
      <c r="M16" s="204">
        <f t="shared" si="1"/>
        <v>-2.5366666666666666</v>
      </c>
      <c r="N16" s="207">
        <v>0</v>
      </c>
      <c r="O16" s="206">
        <f>$AH16</f>
        <v>0.86333333333333329</v>
      </c>
      <c r="P16" s="207">
        <v>0</v>
      </c>
      <c r="Q16" s="207">
        <v>0</v>
      </c>
      <c r="R16" s="67"/>
      <c r="S16" s="190"/>
      <c r="T16" s="196"/>
      <c r="U16" s="194"/>
      <c r="W16" s="88"/>
      <c r="Y16" s="181" t="s">
        <v>81</v>
      </c>
      <c r="Z16" s="18" t="s">
        <v>1</v>
      </c>
      <c r="AA16" s="162">
        <v>54.839999999999996</v>
      </c>
      <c r="AB16" s="163">
        <v>47.443333333333328</v>
      </c>
      <c r="AC16" s="163">
        <v>-2.5366666666666666</v>
      </c>
      <c r="AD16" s="176">
        <v>0</v>
      </c>
      <c r="AE16" s="163">
        <v>0</v>
      </c>
      <c r="AF16" s="163">
        <v>0</v>
      </c>
      <c r="AG16" s="163">
        <v>0</v>
      </c>
      <c r="AH16" s="164">
        <v>0.86333333333333329</v>
      </c>
      <c r="AI16" s="63"/>
      <c r="AJ16" s="37" t="s">
        <v>1</v>
      </c>
      <c r="AK16" s="203">
        <v>9</v>
      </c>
      <c r="AL16" s="204">
        <f t="shared" si="4"/>
        <v>54.839999999999996</v>
      </c>
      <c r="AM16" s="204">
        <f t="shared" si="5"/>
        <v>47.443333333333328</v>
      </c>
      <c r="AN16" s="204">
        <f t="shared" si="6"/>
        <v>-2.5366666666666666</v>
      </c>
      <c r="AO16" s="207">
        <v>0</v>
      </c>
      <c r="AP16" s="206">
        <f>$AH16</f>
        <v>0.86333333333333329</v>
      </c>
      <c r="AQ16" s="207">
        <v>0</v>
      </c>
      <c r="AR16" s="207">
        <v>0</v>
      </c>
      <c r="AS16" s="67"/>
      <c r="AT16" s="190"/>
      <c r="AU16" s="192"/>
      <c r="AV16" s="194"/>
      <c r="AX16" s="88"/>
      <c r="AZ16" s="221"/>
      <c r="BA16" s="221"/>
      <c r="BB16" s="221"/>
      <c r="BC16" s="221"/>
      <c r="BD16" s="221"/>
      <c r="BE16" s="221"/>
      <c r="BF16" s="221"/>
      <c r="BG16" s="221"/>
      <c r="BH16" s="221"/>
      <c r="BI16" s="221"/>
      <c r="BJ16" s="221"/>
    </row>
    <row r="17" spans="1:62" s="61" customFormat="1" ht="15" customHeight="1" thickTop="1" thickBot="1" x14ac:dyDescent="0.25">
      <c r="B17" s="181" t="s">
        <v>82</v>
      </c>
      <c r="C17" s="19" t="s">
        <v>27</v>
      </c>
      <c r="D17" s="162">
        <v>59.85</v>
      </c>
      <c r="E17" s="163">
        <v>0.57666666666666666</v>
      </c>
      <c r="F17" s="163">
        <v>1.8833333333333335</v>
      </c>
      <c r="G17" s="164">
        <v>0.40333333333333332</v>
      </c>
      <c r="H17" s="63"/>
      <c r="I17" s="38" t="s">
        <v>27</v>
      </c>
      <c r="J17" s="203">
        <v>10</v>
      </c>
      <c r="K17" s="204">
        <f t="shared" si="3"/>
        <v>59.85</v>
      </c>
      <c r="L17" s="204">
        <f t="shared" si="0"/>
        <v>0.57666666666666666</v>
      </c>
      <c r="M17" s="204">
        <f t="shared" si="1"/>
        <v>1.8833333333333335</v>
      </c>
      <c r="N17" s="207">
        <v>0</v>
      </c>
      <c r="O17" s="207">
        <v>0</v>
      </c>
      <c r="P17" s="207">
        <v>0</v>
      </c>
      <c r="Q17" s="206">
        <f>$AH17</f>
        <v>0.40333333333333332</v>
      </c>
      <c r="R17" s="67"/>
      <c r="W17" s="88"/>
      <c r="Y17" s="181" t="s">
        <v>82</v>
      </c>
      <c r="Z17" s="19" t="s">
        <v>27</v>
      </c>
      <c r="AA17" s="162">
        <v>59.85</v>
      </c>
      <c r="AB17" s="163">
        <v>0.57666666666666666</v>
      </c>
      <c r="AC17" s="163">
        <v>1.8833333333333335</v>
      </c>
      <c r="AD17" s="176">
        <v>0</v>
      </c>
      <c r="AE17" s="163">
        <v>0</v>
      </c>
      <c r="AF17" s="163">
        <v>0</v>
      </c>
      <c r="AG17" s="163">
        <v>0</v>
      </c>
      <c r="AH17" s="164">
        <v>0.40333333333333332</v>
      </c>
      <c r="AI17" s="63"/>
      <c r="AJ17" s="38" t="s">
        <v>27</v>
      </c>
      <c r="AK17" s="203">
        <v>10</v>
      </c>
      <c r="AL17" s="204">
        <f t="shared" si="4"/>
        <v>59.85</v>
      </c>
      <c r="AM17" s="204">
        <f t="shared" si="5"/>
        <v>0.57666666666666666</v>
      </c>
      <c r="AN17" s="204">
        <f t="shared" si="6"/>
        <v>1.8833333333333335</v>
      </c>
      <c r="AO17" s="207">
        <v>0</v>
      </c>
      <c r="AP17" s="207">
        <v>0</v>
      </c>
      <c r="AQ17" s="207">
        <v>0</v>
      </c>
      <c r="AR17" s="206">
        <f>$AH17</f>
        <v>0.40333333333333332</v>
      </c>
      <c r="AS17" s="67"/>
      <c r="AU17" s="102"/>
      <c r="AX17" s="88"/>
      <c r="AZ17" s="221"/>
      <c r="BA17" s="221"/>
      <c r="BB17" s="221"/>
      <c r="BC17" s="221"/>
      <c r="BD17" s="221"/>
      <c r="BE17" s="221"/>
      <c r="BF17" s="221"/>
      <c r="BG17" s="221"/>
      <c r="BH17" s="221"/>
      <c r="BI17" s="221"/>
      <c r="BJ17" s="221"/>
    </row>
    <row r="18" spans="1:62" s="61" customFormat="1" ht="15" customHeight="1" thickTop="1" thickBot="1" x14ac:dyDescent="0.25">
      <c r="B18" s="181" t="s">
        <v>83</v>
      </c>
      <c r="C18" s="20" t="s">
        <v>28</v>
      </c>
      <c r="D18" s="162">
        <v>63.923333333333339</v>
      </c>
      <c r="E18" s="163">
        <v>-19.283333333333335</v>
      </c>
      <c r="F18" s="163">
        <v>-24.503333333333334</v>
      </c>
      <c r="G18" s="164">
        <v>0.59</v>
      </c>
      <c r="H18" s="63"/>
      <c r="I18" s="39" t="s">
        <v>28</v>
      </c>
      <c r="J18" s="203">
        <v>11</v>
      </c>
      <c r="K18" s="204">
        <f t="shared" si="3"/>
        <v>63.923333333333339</v>
      </c>
      <c r="L18" s="204">
        <f t="shared" si="0"/>
        <v>-19.283333333333335</v>
      </c>
      <c r="M18" s="204">
        <f t="shared" si="1"/>
        <v>-24.503333333333334</v>
      </c>
      <c r="N18" s="206">
        <f>$AH18</f>
        <v>0.59</v>
      </c>
      <c r="O18" s="207">
        <v>0</v>
      </c>
      <c r="P18" s="207">
        <v>0</v>
      </c>
      <c r="Q18" s="207">
        <v>0</v>
      </c>
      <c r="R18" s="67"/>
      <c r="S18" s="183" t="s">
        <v>64</v>
      </c>
      <c r="T18" s="103" t="s">
        <v>23</v>
      </c>
      <c r="U18" s="104">
        <f>SQRT((E11-(E15-(((D15-D11)/(D15-D28))*(E15-E28))))^2+(F11-(F15-(((D15-D11)/(D15-D28))*(F15-F28))))^2)</f>
        <v>0.47616289726647276</v>
      </c>
      <c r="W18" s="88"/>
      <c r="Y18" s="181" t="s">
        <v>83</v>
      </c>
      <c r="Z18" s="20" t="s">
        <v>28</v>
      </c>
      <c r="AA18" s="162">
        <v>63.923333333333339</v>
      </c>
      <c r="AB18" s="163">
        <v>-19.283333333333335</v>
      </c>
      <c r="AC18" s="163">
        <v>-24.503333333333334</v>
      </c>
      <c r="AD18" s="176">
        <v>0</v>
      </c>
      <c r="AE18" s="163">
        <v>0</v>
      </c>
      <c r="AF18" s="163">
        <v>0</v>
      </c>
      <c r="AG18" s="163">
        <v>0</v>
      </c>
      <c r="AH18" s="164">
        <v>0.59</v>
      </c>
      <c r="AI18" s="63"/>
      <c r="AJ18" s="39" t="s">
        <v>28</v>
      </c>
      <c r="AK18" s="203">
        <v>11</v>
      </c>
      <c r="AL18" s="204">
        <f t="shared" si="4"/>
        <v>63.923333333333339</v>
      </c>
      <c r="AM18" s="204">
        <f t="shared" si="5"/>
        <v>-19.283333333333335</v>
      </c>
      <c r="AN18" s="204">
        <f t="shared" si="6"/>
        <v>-24.503333333333334</v>
      </c>
      <c r="AO18" s="206">
        <f>$AH18</f>
        <v>0.59</v>
      </c>
      <c r="AP18" s="207">
        <v>0</v>
      </c>
      <c r="AQ18" s="207">
        <v>0</v>
      </c>
      <c r="AR18" s="207">
        <v>0</v>
      </c>
      <c r="AS18" s="67"/>
      <c r="AT18" s="183" t="s">
        <v>64</v>
      </c>
      <c r="AU18" s="105" t="s">
        <v>23</v>
      </c>
      <c r="AV18" s="104">
        <f>SQRT((AB11-(AB15-(((AA15-AA11)/(AA15-AA28))*(AB15-AB28))))^2+(AC11-(AC15-(((AA15-AA11)/(AA15-AA28))*(AC15-AC28))))^2)</f>
        <v>0.47616289726647276</v>
      </c>
      <c r="AX18" s="88"/>
      <c r="AZ18" s="221"/>
      <c r="BA18" s="221"/>
      <c r="BB18" s="221"/>
      <c r="BC18" s="221"/>
      <c r="BD18" s="221"/>
      <c r="BE18" s="221"/>
      <c r="BF18" s="221"/>
      <c r="BG18" s="221"/>
      <c r="BH18" s="221"/>
      <c r="BI18" s="221"/>
      <c r="BJ18" s="221"/>
    </row>
    <row r="19" spans="1:62" s="61" customFormat="1" ht="15" customHeight="1" thickTop="1" thickBot="1" x14ac:dyDescent="0.25">
      <c r="B19" s="181" t="s">
        <v>11</v>
      </c>
      <c r="C19" s="21" t="s">
        <v>29</v>
      </c>
      <c r="D19" s="162">
        <v>81.02</v>
      </c>
      <c r="E19" s="163">
        <v>-4.6333333333333337</v>
      </c>
      <c r="F19" s="163">
        <v>49.126666666666665</v>
      </c>
      <c r="G19" s="164">
        <v>0.62333333333333341</v>
      </c>
      <c r="H19" s="63"/>
      <c r="I19" s="40" t="s">
        <v>29</v>
      </c>
      <c r="J19" s="203">
        <v>12</v>
      </c>
      <c r="K19" s="204">
        <f t="shared" si="3"/>
        <v>81.02</v>
      </c>
      <c r="L19" s="204">
        <f t="shared" si="0"/>
        <v>-4.6333333333333337</v>
      </c>
      <c r="M19" s="204">
        <f t="shared" si="1"/>
        <v>49.126666666666665</v>
      </c>
      <c r="N19" s="207">
        <v>0</v>
      </c>
      <c r="O19" s="207">
        <v>0</v>
      </c>
      <c r="P19" s="206">
        <f>$AH19</f>
        <v>0.62333333333333341</v>
      </c>
      <c r="Q19" s="207">
        <v>0</v>
      </c>
      <c r="R19" s="67"/>
      <c r="S19" s="184"/>
      <c r="T19" s="106" t="s">
        <v>24</v>
      </c>
      <c r="U19" s="100">
        <f>SQRT((E12-(E15-(((D15-D12)/(D15-D28))*(E15-E28))))^2+(F12-(F15-((D15-D12)/(D15-D28)*(F15-F28))))^2)</f>
        <v>0.33191709661783636</v>
      </c>
      <c r="W19" s="88"/>
      <c r="Y19" s="181" t="s">
        <v>11</v>
      </c>
      <c r="Z19" s="21" t="s">
        <v>29</v>
      </c>
      <c r="AA19" s="162">
        <v>81.02</v>
      </c>
      <c r="AB19" s="163">
        <v>-4.6333333333333337</v>
      </c>
      <c r="AC19" s="163">
        <v>49.126666666666665</v>
      </c>
      <c r="AD19" s="176">
        <v>0</v>
      </c>
      <c r="AE19" s="163">
        <v>0</v>
      </c>
      <c r="AF19" s="163">
        <v>0</v>
      </c>
      <c r="AG19" s="163">
        <v>0</v>
      </c>
      <c r="AH19" s="164">
        <v>0.62333333333333341</v>
      </c>
      <c r="AI19" s="63"/>
      <c r="AJ19" s="40" t="s">
        <v>29</v>
      </c>
      <c r="AK19" s="203">
        <v>12</v>
      </c>
      <c r="AL19" s="204">
        <f t="shared" si="4"/>
        <v>81.02</v>
      </c>
      <c r="AM19" s="204">
        <f t="shared" si="5"/>
        <v>-4.6333333333333337</v>
      </c>
      <c r="AN19" s="204">
        <f t="shared" si="6"/>
        <v>49.126666666666665</v>
      </c>
      <c r="AO19" s="207">
        <v>0</v>
      </c>
      <c r="AP19" s="207">
        <v>0</v>
      </c>
      <c r="AQ19" s="206">
        <f>$AH19</f>
        <v>0.62333333333333341</v>
      </c>
      <c r="AR19" s="207">
        <v>0</v>
      </c>
      <c r="AS19" s="67"/>
      <c r="AT19" s="184"/>
      <c r="AU19" s="107" t="s">
        <v>24</v>
      </c>
      <c r="AV19" s="100">
        <f>SQRT((AB12-(AB15-(((AA15-AA12)/(AA15-AA28))*(AB15-AB28))))^2+(AC12-(AC15-((AA15-AA12)/(AA15-AA28)*(AC15-AC28))))^2)</f>
        <v>0.33191709661783636</v>
      </c>
      <c r="AX19" s="88"/>
      <c r="AZ19" s="221"/>
      <c r="BA19" s="221"/>
      <c r="BB19" s="221"/>
      <c r="BC19" s="221"/>
      <c r="BD19" s="221"/>
      <c r="BE19" s="221"/>
      <c r="BF19" s="221"/>
      <c r="BG19" s="221"/>
      <c r="BH19" s="221"/>
      <c r="BI19" s="221"/>
      <c r="BJ19" s="221"/>
    </row>
    <row r="20" spans="1:62" s="61" customFormat="1" ht="15" customHeight="1" thickTop="1" thickBot="1" x14ac:dyDescent="0.25">
      <c r="B20" s="181" t="s">
        <v>12</v>
      </c>
      <c r="C20" s="21" t="s">
        <v>30</v>
      </c>
      <c r="D20" s="162">
        <v>82.446666666666673</v>
      </c>
      <c r="E20" s="163">
        <v>-3.7833333333333332</v>
      </c>
      <c r="F20" s="163">
        <v>32.82</v>
      </c>
      <c r="G20" s="164">
        <v>0.36333333333333329</v>
      </c>
      <c r="H20" s="63"/>
      <c r="I20" s="40" t="s">
        <v>30</v>
      </c>
      <c r="J20" s="203">
        <v>13</v>
      </c>
      <c r="K20" s="204">
        <f t="shared" si="3"/>
        <v>82.446666666666673</v>
      </c>
      <c r="L20" s="204">
        <f t="shared" si="0"/>
        <v>-3.7833333333333332</v>
      </c>
      <c r="M20" s="204">
        <f t="shared" si="1"/>
        <v>32.82</v>
      </c>
      <c r="N20" s="207">
        <v>0</v>
      </c>
      <c r="O20" s="207">
        <v>0</v>
      </c>
      <c r="P20" s="206">
        <f>$AH20</f>
        <v>0.36333333333333329</v>
      </c>
      <c r="Q20" s="207">
        <v>0</v>
      </c>
      <c r="R20" s="67"/>
      <c r="S20" s="185"/>
      <c r="T20" s="108" t="s">
        <v>32</v>
      </c>
      <c r="U20" s="109">
        <f>SQRT((E22-(E15-(((D15-D22)/(D15-D28))*(E15-E28))))^2+(F22-(F15-((D15-D22)/(D15-D28)*(F15-F28))))^2)</f>
        <v>0.99988316755744555</v>
      </c>
      <c r="W20" s="88"/>
      <c r="Y20" s="181" t="s">
        <v>12</v>
      </c>
      <c r="Z20" s="21" t="s">
        <v>30</v>
      </c>
      <c r="AA20" s="162">
        <v>82.446666666666673</v>
      </c>
      <c r="AB20" s="163">
        <v>-3.7833333333333332</v>
      </c>
      <c r="AC20" s="163">
        <v>32.82</v>
      </c>
      <c r="AD20" s="176">
        <v>0</v>
      </c>
      <c r="AE20" s="163">
        <v>0</v>
      </c>
      <c r="AF20" s="163">
        <v>0</v>
      </c>
      <c r="AG20" s="163">
        <v>0</v>
      </c>
      <c r="AH20" s="164">
        <v>0.36333333333333329</v>
      </c>
      <c r="AI20" s="63"/>
      <c r="AJ20" s="40" t="s">
        <v>30</v>
      </c>
      <c r="AK20" s="203">
        <v>13</v>
      </c>
      <c r="AL20" s="204">
        <f t="shared" si="4"/>
        <v>82.446666666666673</v>
      </c>
      <c r="AM20" s="204">
        <f t="shared" si="5"/>
        <v>-3.7833333333333332</v>
      </c>
      <c r="AN20" s="204">
        <f t="shared" si="6"/>
        <v>32.82</v>
      </c>
      <c r="AO20" s="207">
        <v>0</v>
      </c>
      <c r="AP20" s="207">
        <v>0</v>
      </c>
      <c r="AQ20" s="206">
        <f>$AH20</f>
        <v>0.36333333333333329</v>
      </c>
      <c r="AR20" s="207">
        <v>0</v>
      </c>
      <c r="AS20" s="67"/>
      <c r="AT20" s="185"/>
      <c r="AU20" s="110" t="s">
        <v>32</v>
      </c>
      <c r="AV20" s="109">
        <f>SQRT((AB22-(AB15-(((AA15-AA22)/(AA15-AA28))*(AB15-AB28))))^2+(AC22-(AC15-((AA15-AA22)/(AA15-AA28)*(AC15-AC28))))^2)</f>
        <v>0.99988316755744555</v>
      </c>
      <c r="AX20" s="88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  <c r="BJ20" s="221"/>
    </row>
    <row r="21" spans="1:62" s="61" customFormat="1" ht="15" customHeight="1" thickTop="1" thickBot="1" x14ac:dyDescent="0.25">
      <c r="B21" s="181" t="s">
        <v>84</v>
      </c>
      <c r="C21" s="22" t="s">
        <v>31</v>
      </c>
      <c r="D21" s="165">
        <v>59.436666666666667</v>
      </c>
      <c r="E21" s="166">
        <v>38.36</v>
      </c>
      <c r="F21" s="166">
        <v>-2.8533333333333335</v>
      </c>
      <c r="G21" s="167">
        <v>0.6333333333333333</v>
      </c>
      <c r="H21" s="63"/>
      <c r="I21" s="41" t="s">
        <v>31</v>
      </c>
      <c r="J21" s="203">
        <v>14</v>
      </c>
      <c r="K21" s="204">
        <f t="shared" si="3"/>
        <v>59.436666666666667</v>
      </c>
      <c r="L21" s="204">
        <f t="shared" si="0"/>
        <v>38.36</v>
      </c>
      <c r="M21" s="204">
        <f t="shared" si="1"/>
        <v>-2.8533333333333335</v>
      </c>
      <c r="N21" s="207">
        <v>0</v>
      </c>
      <c r="O21" s="206">
        <f>$AH21</f>
        <v>0.6333333333333333</v>
      </c>
      <c r="P21" s="207">
        <v>0</v>
      </c>
      <c r="Q21" s="207">
        <v>0</v>
      </c>
      <c r="R21" s="67"/>
      <c r="S21" s="111"/>
      <c r="T21" s="67"/>
      <c r="U21" s="67"/>
      <c r="W21" s="88"/>
      <c r="Y21" s="181" t="s">
        <v>84</v>
      </c>
      <c r="Z21" s="22" t="s">
        <v>31</v>
      </c>
      <c r="AA21" s="165">
        <v>59.436666666666667</v>
      </c>
      <c r="AB21" s="166">
        <v>38.36</v>
      </c>
      <c r="AC21" s="166">
        <v>-2.8533333333333335</v>
      </c>
      <c r="AD21" s="177">
        <v>0</v>
      </c>
      <c r="AE21" s="166">
        <v>0</v>
      </c>
      <c r="AF21" s="166">
        <v>0</v>
      </c>
      <c r="AG21" s="166">
        <v>0</v>
      </c>
      <c r="AH21" s="167">
        <v>0.6333333333333333</v>
      </c>
      <c r="AI21" s="63"/>
      <c r="AJ21" s="41" t="s">
        <v>31</v>
      </c>
      <c r="AK21" s="203">
        <v>14</v>
      </c>
      <c r="AL21" s="204">
        <f t="shared" si="4"/>
        <v>59.436666666666667</v>
      </c>
      <c r="AM21" s="204">
        <f t="shared" si="5"/>
        <v>38.36</v>
      </c>
      <c r="AN21" s="204">
        <f t="shared" si="6"/>
        <v>-2.8533333333333335</v>
      </c>
      <c r="AO21" s="207">
        <v>0</v>
      </c>
      <c r="AP21" s="206">
        <f>$AH21</f>
        <v>0.6333333333333333</v>
      </c>
      <c r="AQ21" s="207">
        <v>0</v>
      </c>
      <c r="AR21" s="207">
        <v>0</v>
      </c>
      <c r="AS21" s="67"/>
      <c r="AT21" s="111"/>
      <c r="AU21" s="112"/>
      <c r="AV21" s="67"/>
      <c r="AX21" s="88"/>
      <c r="AZ21" s="221"/>
      <c r="BA21" s="221"/>
      <c r="BB21" s="221"/>
      <c r="BC21" s="221"/>
      <c r="BD21" s="221"/>
      <c r="BE21" s="221"/>
      <c r="BF21" s="221"/>
      <c r="BG21" s="221"/>
      <c r="BH21" s="221"/>
      <c r="BI21" s="221"/>
      <c r="BJ21" s="221"/>
    </row>
    <row r="22" spans="1:62" s="61" customFormat="1" ht="15" customHeight="1" thickTop="1" thickBot="1" x14ac:dyDescent="0.25">
      <c r="B22" s="180" t="s">
        <v>13</v>
      </c>
      <c r="C22" s="23" t="s">
        <v>32</v>
      </c>
      <c r="D22" s="168">
        <v>53.70000000000001</v>
      </c>
      <c r="E22" s="169">
        <v>1.53</v>
      </c>
      <c r="F22" s="169">
        <v>1.0999999999999999</v>
      </c>
      <c r="G22" s="170">
        <v>0.54</v>
      </c>
      <c r="H22" s="63"/>
      <c r="I22" s="42" t="s">
        <v>32</v>
      </c>
      <c r="J22" s="203">
        <v>15</v>
      </c>
      <c r="K22" s="204">
        <f t="shared" si="3"/>
        <v>53.70000000000001</v>
      </c>
      <c r="L22" s="204">
        <f t="shared" si="0"/>
        <v>1.53</v>
      </c>
      <c r="M22" s="204">
        <f t="shared" si="1"/>
        <v>1.0999999999999999</v>
      </c>
      <c r="N22" s="207">
        <v>0</v>
      </c>
      <c r="O22" s="207">
        <v>0</v>
      </c>
      <c r="P22" s="207">
        <v>0</v>
      </c>
      <c r="Q22" s="207">
        <v>0</v>
      </c>
      <c r="R22" s="67"/>
      <c r="S22" s="183" t="s">
        <v>65</v>
      </c>
      <c r="T22" s="113" t="s">
        <v>0</v>
      </c>
      <c r="U22" s="114">
        <f>SQRT(($AB$244-D14)^2+($AC$244-E14)^2+($AH$244-F14)^2)</f>
        <v>3.7795869850788941</v>
      </c>
      <c r="W22" s="88"/>
      <c r="Y22" s="180" t="s">
        <v>13</v>
      </c>
      <c r="Z22" s="23" t="s">
        <v>32</v>
      </c>
      <c r="AA22" s="168">
        <v>53.70000000000001</v>
      </c>
      <c r="AB22" s="169">
        <v>1.53</v>
      </c>
      <c r="AC22" s="169">
        <v>1.0999999999999999</v>
      </c>
      <c r="AD22" s="168">
        <v>0</v>
      </c>
      <c r="AE22" s="169">
        <v>0</v>
      </c>
      <c r="AF22" s="169">
        <v>0</v>
      </c>
      <c r="AG22" s="169">
        <v>0</v>
      </c>
      <c r="AH22" s="170">
        <v>0.54</v>
      </c>
      <c r="AI22" s="63"/>
      <c r="AJ22" s="42" t="s">
        <v>32</v>
      </c>
      <c r="AK22" s="203">
        <v>15</v>
      </c>
      <c r="AL22" s="204">
        <f t="shared" si="4"/>
        <v>53.70000000000001</v>
      </c>
      <c r="AM22" s="204">
        <f t="shared" si="5"/>
        <v>1.53</v>
      </c>
      <c r="AN22" s="204">
        <f t="shared" si="6"/>
        <v>1.0999999999999999</v>
      </c>
      <c r="AO22" s="207">
        <v>0</v>
      </c>
      <c r="AP22" s="207">
        <v>0</v>
      </c>
      <c r="AQ22" s="207">
        <v>0</v>
      </c>
      <c r="AR22" s="207">
        <v>0</v>
      </c>
      <c r="AS22" s="67"/>
      <c r="AT22" s="183" t="s">
        <v>65</v>
      </c>
      <c r="AU22" s="115" t="s">
        <v>0</v>
      </c>
      <c r="AV22" s="114">
        <f>SQRT(($AB$244-AA14)^2+($AC$244-AB14)^2+($AH$244-AC14)^2)</f>
        <v>3.7795869850788941</v>
      </c>
      <c r="AX22" s="88"/>
      <c r="AZ22" s="221"/>
      <c r="BA22" s="221"/>
      <c r="BB22" s="221"/>
      <c r="BC22" s="221"/>
      <c r="BD22" s="221"/>
      <c r="BE22" s="221"/>
      <c r="BF22" s="221"/>
      <c r="BG22" s="221"/>
      <c r="BH22" s="221"/>
      <c r="BI22" s="221"/>
      <c r="BJ22" s="221"/>
    </row>
    <row r="23" spans="1:62" s="61" customFormat="1" ht="15" customHeight="1" thickTop="1" thickBot="1" x14ac:dyDescent="0.25">
      <c r="B23" s="180" t="s">
        <v>14</v>
      </c>
      <c r="C23" s="24" t="s">
        <v>33</v>
      </c>
      <c r="D23" s="153">
        <v>35.306666666666665</v>
      </c>
      <c r="E23" s="154">
        <v>1.33</v>
      </c>
      <c r="F23" s="154">
        <v>3.1566666666666667</v>
      </c>
      <c r="G23" s="155">
        <v>1.0566666666666666</v>
      </c>
      <c r="H23" s="63"/>
      <c r="I23" s="43" t="s">
        <v>33</v>
      </c>
      <c r="J23" s="203">
        <v>16</v>
      </c>
      <c r="K23" s="204">
        <f t="shared" si="3"/>
        <v>35.306666666666665</v>
      </c>
      <c r="L23" s="204">
        <f t="shared" si="0"/>
        <v>1.33</v>
      </c>
      <c r="M23" s="204">
        <f t="shared" si="1"/>
        <v>3.1566666666666667</v>
      </c>
      <c r="N23" s="207">
        <v>0</v>
      </c>
      <c r="O23" s="207">
        <v>0</v>
      </c>
      <c r="P23" s="207">
        <v>0</v>
      </c>
      <c r="Q23" s="206">
        <f>$AH23</f>
        <v>1.0566666666666666</v>
      </c>
      <c r="R23" s="67"/>
      <c r="S23" s="184"/>
      <c r="T23" s="116" t="s">
        <v>1</v>
      </c>
      <c r="U23" s="117">
        <f>SQRT(($AB$245-D16)^2+($AC$245-E16)^2+($AH$245-F16)^2)</f>
        <v>3.8630931763146545</v>
      </c>
      <c r="W23" s="88"/>
      <c r="Y23" s="180" t="s">
        <v>14</v>
      </c>
      <c r="Z23" s="24" t="s">
        <v>33</v>
      </c>
      <c r="AA23" s="153">
        <v>35.306666666666665</v>
      </c>
      <c r="AB23" s="154">
        <v>1.33</v>
      </c>
      <c r="AC23" s="154">
        <v>3.1566666666666667</v>
      </c>
      <c r="AD23" s="153">
        <v>0</v>
      </c>
      <c r="AE23" s="154">
        <v>0</v>
      </c>
      <c r="AF23" s="154">
        <v>0</v>
      </c>
      <c r="AG23" s="154">
        <v>0</v>
      </c>
      <c r="AH23" s="155">
        <v>1.0566666666666666</v>
      </c>
      <c r="AI23" s="63"/>
      <c r="AJ23" s="43" t="s">
        <v>33</v>
      </c>
      <c r="AK23" s="203">
        <v>16</v>
      </c>
      <c r="AL23" s="204">
        <f t="shared" si="4"/>
        <v>35.306666666666665</v>
      </c>
      <c r="AM23" s="204">
        <f t="shared" si="5"/>
        <v>1.33</v>
      </c>
      <c r="AN23" s="204">
        <f t="shared" si="6"/>
        <v>3.1566666666666667</v>
      </c>
      <c r="AO23" s="207">
        <v>0</v>
      </c>
      <c r="AP23" s="207">
        <v>0</v>
      </c>
      <c r="AQ23" s="207">
        <v>0</v>
      </c>
      <c r="AR23" s="206">
        <f>$AH23</f>
        <v>1.0566666666666666</v>
      </c>
      <c r="AS23" s="67"/>
      <c r="AT23" s="184"/>
      <c r="AU23" s="118" t="s">
        <v>1</v>
      </c>
      <c r="AV23" s="117">
        <f>SQRT(($AB$245-AA16)^2+($AC$245-AB16)^2+($AH$245-AC16)^2)</f>
        <v>3.8630931763146545</v>
      </c>
      <c r="AX23" s="88"/>
      <c r="AZ23" s="221"/>
      <c r="BA23" s="221"/>
      <c r="BB23" s="221"/>
      <c r="BC23" s="221"/>
      <c r="BD23" s="221"/>
      <c r="BE23" s="221"/>
      <c r="BF23" s="221"/>
      <c r="BG23" s="221"/>
      <c r="BH23" s="221"/>
      <c r="BI23" s="221"/>
      <c r="BJ23" s="221"/>
    </row>
    <row r="24" spans="1:62" s="61" customFormat="1" ht="15" customHeight="1" thickTop="1" thickBot="1" x14ac:dyDescent="0.25">
      <c r="B24" s="180" t="s">
        <v>15</v>
      </c>
      <c r="C24" s="24" t="s">
        <v>34</v>
      </c>
      <c r="D24" s="153">
        <v>43.73</v>
      </c>
      <c r="E24" s="154">
        <v>1.0533333333333335</v>
      </c>
      <c r="F24" s="154">
        <v>2.5266666666666668</v>
      </c>
      <c r="G24" s="155">
        <v>0.77999999999999992</v>
      </c>
      <c r="H24" s="63"/>
      <c r="I24" s="44" t="s">
        <v>34</v>
      </c>
      <c r="J24" s="203">
        <v>17</v>
      </c>
      <c r="K24" s="204">
        <f t="shared" si="3"/>
        <v>43.73</v>
      </c>
      <c r="L24" s="204">
        <f t="shared" si="0"/>
        <v>1.0533333333333335</v>
      </c>
      <c r="M24" s="204">
        <f t="shared" si="1"/>
        <v>2.5266666666666668</v>
      </c>
      <c r="N24" s="207">
        <v>0</v>
      </c>
      <c r="O24" s="207">
        <v>0</v>
      </c>
      <c r="P24" s="207">
        <v>0</v>
      </c>
      <c r="Q24" s="206">
        <f>$AH24</f>
        <v>0.77999999999999992</v>
      </c>
      <c r="R24" s="67"/>
      <c r="S24" s="184"/>
      <c r="T24" s="119" t="s">
        <v>2</v>
      </c>
      <c r="U24" s="117">
        <f>SQRT(($AB$246-D10)^2+($AC$246-E10)^2+($AH$246-F10)^2)</f>
        <v>4.4482505924614237</v>
      </c>
      <c r="W24" s="88"/>
      <c r="Y24" s="180" t="s">
        <v>15</v>
      </c>
      <c r="Z24" s="24" t="s">
        <v>34</v>
      </c>
      <c r="AA24" s="153">
        <v>43.73</v>
      </c>
      <c r="AB24" s="154">
        <v>1.0533333333333335</v>
      </c>
      <c r="AC24" s="154">
        <v>2.5266666666666668</v>
      </c>
      <c r="AD24" s="153">
        <v>0</v>
      </c>
      <c r="AE24" s="154">
        <v>0</v>
      </c>
      <c r="AF24" s="154">
        <v>0</v>
      </c>
      <c r="AG24" s="154">
        <v>0</v>
      </c>
      <c r="AH24" s="155">
        <v>0.77999999999999992</v>
      </c>
      <c r="AI24" s="63"/>
      <c r="AJ24" s="44" t="s">
        <v>34</v>
      </c>
      <c r="AK24" s="203">
        <v>17</v>
      </c>
      <c r="AL24" s="204">
        <f t="shared" si="4"/>
        <v>43.73</v>
      </c>
      <c r="AM24" s="204">
        <f t="shared" si="5"/>
        <v>1.0533333333333335</v>
      </c>
      <c r="AN24" s="204">
        <f t="shared" si="6"/>
        <v>2.5266666666666668</v>
      </c>
      <c r="AO24" s="207">
        <v>0</v>
      </c>
      <c r="AP24" s="207">
        <v>0</v>
      </c>
      <c r="AQ24" s="207">
        <v>0</v>
      </c>
      <c r="AR24" s="206">
        <f>$AH24</f>
        <v>0.77999999999999992</v>
      </c>
      <c r="AS24" s="67"/>
      <c r="AT24" s="184"/>
      <c r="AU24" s="120" t="s">
        <v>2</v>
      </c>
      <c r="AV24" s="117">
        <f>SQRT(($AB$246-AA10)^2+($AC$246-AB10)^2+($AH$246-AC10)^2)</f>
        <v>4.4482505924614237</v>
      </c>
      <c r="AX24" s="88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</row>
    <row r="25" spans="1:62" s="61" customFormat="1" ht="15" customHeight="1" thickTop="1" thickBot="1" x14ac:dyDescent="0.25">
      <c r="B25" s="180" t="s">
        <v>16</v>
      </c>
      <c r="C25" s="25" t="s">
        <v>35</v>
      </c>
      <c r="D25" s="153">
        <v>70.633333333333326</v>
      </c>
      <c r="E25" s="154">
        <v>-12.99</v>
      </c>
      <c r="F25" s="154">
        <v>-15.596666666666666</v>
      </c>
      <c r="G25" s="155">
        <v>0.35333333333333333</v>
      </c>
      <c r="H25" s="63"/>
      <c r="I25" s="45" t="s">
        <v>35</v>
      </c>
      <c r="J25" s="203">
        <v>18</v>
      </c>
      <c r="K25" s="204">
        <f t="shared" si="3"/>
        <v>70.633333333333326</v>
      </c>
      <c r="L25" s="204">
        <f t="shared" si="0"/>
        <v>-12.99</v>
      </c>
      <c r="M25" s="204">
        <f t="shared" si="1"/>
        <v>-15.596666666666666</v>
      </c>
      <c r="N25" s="206">
        <f>$AH25</f>
        <v>0.35333333333333333</v>
      </c>
      <c r="O25" s="207">
        <v>0</v>
      </c>
      <c r="P25" s="207">
        <v>0</v>
      </c>
      <c r="Q25" s="207">
        <v>0</v>
      </c>
      <c r="R25" s="67"/>
      <c r="S25" s="184"/>
      <c r="T25" s="121" t="s">
        <v>39</v>
      </c>
      <c r="U25" s="117">
        <f>SQRT(($AB$247-D23)^2+($AC$247-E23)^2+($AH$247-F23)^2)</f>
        <v>1.1405359364010521</v>
      </c>
      <c r="W25" s="88"/>
      <c r="Y25" s="180" t="s">
        <v>16</v>
      </c>
      <c r="Z25" s="25" t="s">
        <v>35</v>
      </c>
      <c r="AA25" s="153">
        <v>70.633333333333326</v>
      </c>
      <c r="AB25" s="154">
        <v>-12.99</v>
      </c>
      <c r="AC25" s="154">
        <v>-15.596666666666666</v>
      </c>
      <c r="AD25" s="153">
        <v>0</v>
      </c>
      <c r="AE25" s="154">
        <v>0</v>
      </c>
      <c r="AF25" s="154">
        <v>0</v>
      </c>
      <c r="AG25" s="154">
        <v>0</v>
      </c>
      <c r="AH25" s="155">
        <v>0.35333333333333333</v>
      </c>
      <c r="AI25" s="63"/>
      <c r="AJ25" s="45" t="s">
        <v>35</v>
      </c>
      <c r="AK25" s="203">
        <v>18</v>
      </c>
      <c r="AL25" s="204">
        <f t="shared" si="4"/>
        <v>70.633333333333326</v>
      </c>
      <c r="AM25" s="204">
        <f t="shared" si="5"/>
        <v>-12.99</v>
      </c>
      <c r="AN25" s="204">
        <f t="shared" si="6"/>
        <v>-15.596666666666666</v>
      </c>
      <c r="AO25" s="206">
        <f>$AH25</f>
        <v>0.35333333333333333</v>
      </c>
      <c r="AP25" s="207">
        <v>0</v>
      </c>
      <c r="AQ25" s="207">
        <v>0</v>
      </c>
      <c r="AR25" s="207">
        <v>0</v>
      </c>
      <c r="AS25" s="67"/>
      <c r="AT25" s="184"/>
      <c r="AU25" s="122" t="s">
        <v>39</v>
      </c>
      <c r="AV25" s="117">
        <f>SQRT(($AB$247-AA23)^2+($AC$247-AB23)^2+($AH$247-AC23)^2)</f>
        <v>1.1405359364010521</v>
      </c>
      <c r="AX25" s="88"/>
      <c r="AZ25" s="221"/>
      <c r="BA25" s="221"/>
      <c r="BB25" s="221"/>
      <c r="BC25" s="221"/>
      <c r="BD25" s="221"/>
      <c r="BE25" s="221"/>
      <c r="BF25" s="221"/>
      <c r="BG25" s="221"/>
      <c r="BH25" s="221"/>
      <c r="BI25" s="221"/>
      <c r="BJ25" s="221"/>
    </row>
    <row r="26" spans="1:62" s="61" customFormat="1" ht="15" customHeight="1" thickTop="1" thickBot="1" x14ac:dyDescent="0.25">
      <c r="B26" s="180" t="s">
        <v>17</v>
      </c>
      <c r="C26" s="26" t="s">
        <v>36</v>
      </c>
      <c r="D26" s="153">
        <v>67.11333333333333</v>
      </c>
      <c r="E26" s="154">
        <v>26.956666666666667</v>
      </c>
      <c r="F26" s="154">
        <v>-3.6799999999999997</v>
      </c>
      <c r="G26" s="155">
        <v>0.38666666666666671</v>
      </c>
      <c r="H26" s="63"/>
      <c r="I26" s="46" t="s">
        <v>36</v>
      </c>
      <c r="J26" s="203">
        <v>19</v>
      </c>
      <c r="K26" s="204">
        <f t="shared" si="3"/>
        <v>67.11333333333333</v>
      </c>
      <c r="L26" s="204">
        <f t="shared" si="0"/>
        <v>26.956666666666667</v>
      </c>
      <c r="M26" s="204">
        <f t="shared" si="1"/>
        <v>-3.6799999999999997</v>
      </c>
      <c r="N26" s="207">
        <v>0</v>
      </c>
      <c r="O26" s="206">
        <f>$AH26</f>
        <v>0.38666666666666671</v>
      </c>
      <c r="P26" s="207">
        <v>0</v>
      </c>
      <c r="Q26" s="207">
        <v>0</v>
      </c>
      <c r="R26" s="67"/>
      <c r="S26" s="184"/>
      <c r="T26" s="123" t="s">
        <v>25</v>
      </c>
      <c r="U26" s="117">
        <f>SQRT(($AB$248-D13)^2+($AC$248-E13)^2+($AH$248-F13)^2)</f>
        <v>4.5778706840626242</v>
      </c>
      <c r="W26" s="88"/>
      <c r="Y26" s="180" t="s">
        <v>17</v>
      </c>
      <c r="Z26" s="26" t="s">
        <v>36</v>
      </c>
      <c r="AA26" s="153">
        <v>67.11333333333333</v>
      </c>
      <c r="AB26" s="154">
        <v>26.956666666666667</v>
      </c>
      <c r="AC26" s="154">
        <v>-3.6799999999999997</v>
      </c>
      <c r="AD26" s="153">
        <v>0</v>
      </c>
      <c r="AE26" s="154">
        <v>0</v>
      </c>
      <c r="AF26" s="154">
        <v>0</v>
      </c>
      <c r="AG26" s="154">
        <v>0</v>
      </c>
      <c r="AH26" s="155">
        <v>0.38666666666666671</v>
      </c>
      <c r="AI26" s="63"/>
      <c r="AJ26" s="46" t="s">
        <v>36</v>
      </c>
      <c r="AK26" s="203">
        <v>19</v>
      </c>
      <c r="AL26" s="204">
        <f t="shared" si="4"/>
        <v>67.11333333333333</v>
      </c>
      <c r="AM26" s="204">
        <f t="shared" si="5"/>
        <v>26.956666666666667</v>
      </c>
      <c r="AN26" s="204">
        <f t="shared" si="6"/>
        <v>-3.6799999999999997</v>
      </c>
      <c r="AO26" s="207">
        <v>0</v>
      </c>
      <c r="AP26" s="206">
        <f>$AH26</f>
        <v>0.38666666666666671</v>
      </c>
      <c r="AQ26" s="207">
        <v>0</v>
      </c>
      <c r="AR26" s="207">
        <v>0</v>
      </c>
      <c r="AS26" s="67"/>
      <c r="AT26" s="184"/>
      <c r="AU26" s="124" t="s">
        <v>25</v>
      </c>
      <c r="AV26" s="117">
        <f>SQRT(($AB$248-AA13)^2+($AC$248-AB13)^2+($AH$248-AC13)^2)</f>
        <v>4.5778706840626242</v>
      </c>
      <c r="AX26" s="88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</row>
    <row r="27" spans="1:62" s="61" customFormat="1" ht="15" customHeight="1" thickTop="1" thickBot="1" x14ac:dyDescent="0.25">
      <c r="B27" s="180" t="s">
        <v>18</v>
      </c>
      <c r="C27" s="27" t="s">
        <v>37</v>
      </c>
      <c r="D27" s="153">
        <v>32.376666666666665</v>
      </c>
      <c r="E27" s="154">
        <v>0.69000000000000006</v>
      </c>
      <c r="F27" s="154">
        <v>1.39</v>
      </c>
      <c r="G27" s="155">
        <v>1.2733333333333334</v>
      </c>
      <c r="H27" s="63"/>
      <c r="I27" s="47" t="s">
        <v>37</v>
      </c>
      <c r="J27" s="203">
        <v>20</v>
      </c>
      <c r="K27" s="204">
        <f t="shared" si="3"/>
        <v>32.376666666666665</v>
      </c>
      <c r="L27" s="204">
        <f t="shared" si="0"/>
        <v>0.69000000000000006</v>
      </c>
      <c r="M27" s="204">
        <f t="shared" si="1"/>
        <v>1.39</v>
      </c>
      <c r="N27" s="207">
        <v>0</v>
      </c>
      <c r="O27" s="207">
        <v>0</v>
      </c>
      <c r="P27" s="207">
        <v>0</v>
      </c>
      <c r="Q27" s="207">
        <v>0</v>
      </c>
      <c r="R27" s="67"/>
      <c r="S27" s="184"/>
      <c r="T27" s="125" t="s">
        <v>22</v>
      </c>
      <c r="U27" s="117">
        <f>SQRT(($AB$249-D9)^2+($AC$249-E9)^2+($AH$249-F9)^2)</f>
        <v>5.5233252866567781</v>
      </c>
      <c r="W27" s="88"/>
      <c r="Y27" s="180" t="s">
        <v>18</v>
      </c>
      <c r="Z27" s="27" t="s">
        <v>37</v>
      </c>
      <c r="AA27" s="153">
        <v>32.376666666666665</v>
      </c>
      <c r="AB27" s="154">
        <v>0.69000000000000006</v>
      </c>
      <c r="AC27" s="154">
        <v>1.39</v>
      </c>
      <c r="AD27" s="153">
        <v>0</v>
      </c>
      <c r="AE27" s="154">
        <v>0</v>
      </c>
      <c r="AF27" s="154">
        <v>0</v>
      </c>
      <c r="AG27" s="154">
        <v>0</v>
      </c>
      <c r="AH27" s="155">
        <v>1.2733333333333334</v>
      </c>
      <c r="AI27" s="63"/>
      <c r="AJ27" s="47" t="s">
        <v>37</v>
      </c>
      <c r="AK27" s="203">
        <v>20</v>
      </c>
      <c r="AL27" s="204">
        <f t="shared" si="4"/>
        <v>32.376666666666665</v>
      </c>
      <c r="AM27" s="204">
        <f t="shared" si="5"/>
        <v>0.69000000000000006</v>
      </c>
      <c r="AN27" s="204">
        <f t="shared" si="6"/>
        <v>1.39</v>
      </c>
      <c r="AO27" s="207">
        <v>0</v>
      </c>
      <c r="AP27" s="207">
        <v>0</v>
      </c>
      <c r="AQ27" s="207">
        <v>0</v>
      </c>
      <c r="AR27" s="207">
        <v>0</v>
      </c>
      <c r="AS27" s="67"/>
      <c r="AT27" s="184"/>
      <c r="AU27" s="126" t="s">
        <v>22</v>
      </c>
      <c r="AV27" s="117">
        <f>SQRT(($AB$249-AA9)^2+($AC$249-AB9)^2+($AH$249-AC9)^2)</f>
        <v>5.5233252866567781</v>
      </c>
      <c r="AX27" s="88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</row>
    <row r="28" spans="1:62" s="61" customFormat="1" ht="15" customHeight="1" thickTop="1" thickBot="1" x14ac:dyDescent="0.25">
      <c r="B28" s="180" t="s">
        <v>86</v>
      </c>
      <c r="C28" s="28" t="s">
        <v>38</v>
      </c>
      <c r="D28" s="171">
        <v>32.846666666666671</v>
      </c>
      <c r="E28" s="172">
        <v>0.91</v>
      </c>
      <c r="F28" s="172">
        <v>1.9333333333333333</v>
      </c>
      <c r="G28" s="173">
        <v>1.2266666666666666</v>
      </c>
      <c r="H28" s="63"/>
      <c r="I28" s="47" t="s">
        <v>38</v>
      </c>
      <c r="J28" s="203">
        <v>21</v>
      </c>
      <c r="K28" s="204">
        <f t="shared" si="3"/>
        <v>32.846666666666671</v>
      </c>
      <c r="L28" s="204">
        <f t="shared" si="0"/>
        <v>0.91</v>
      </c>
      <c r="M28" s="204">
        <f t="shared" si="1"/>
        <v>1.9333333333333333</v>
      </c>
      <c r="N28" s="207">
        <v>0</v>
      </c>
      <c r="O28" s="207">
        <v>0</v>
      </c>
      <c r="P28" s="207">
        <v>0</v>
      </c>
      <c r="Q28" s="207">
        <v>0</v>
      </c>
      <c r="R28" s="67"/>
      <c r="S28" s="185"/>
      <c r="T28" s="127" t="s">
        <v>21</v>
      </c>
      <c r="U28" s="128">
        <f>SQRT(($AB$250-D8)^2+($AC$250-E8)^2+($AH$250-F8)^2)</f>
        <v>2.7838203166791446</v>
      </c>
      <c r="W28" s="88"/>
      <c r="Y28" s="180" t="s">
        <v>86</v>
      </c>
      <c r="Z28" s="28" t="s">
        <v>38</v>
      </c>
      <c r="AA28" s="171">
        <v>32.846666666666671</v>
      </c>
      <c r="AB28" s="172">
        <v>0.91</v>
      </c>
      <c r="AC28" s="172">
        <v>1.9333333333333333</v>
      </c>
      <c r="AD28" s="171">
        <v>0</v>
      </c>
      <c r="AE28" s="172">
        <v>0</v>
      </c>
      <c r="AF28" s="172">
        <v>0</v>
      </c>
      <c r="AG28" s="172">
        <v>0</v>
      </c>
      <c r="AH28" s="173">
        <v>1.2266666666666666</v>
      </c>
      <c r="AI28" s="63"/>
      <c r="AJ28" s="47" t="s">
        <v>38</v>
      </c>
      <c r="AK28" s="203">
        <v>21</v>
      </c>
      <c r="AL28" s="204">
        <f t="shared" si="4"/>
        <v>32.846666666666671</v>
      </c>
      <c r="AM28" s="204">
        <f t="shared" si="5"/>
        <v>0.91</v>
      </c>
      <c r="AN28" s="204">
        <f t="shared" si="6"/>
        <v>1.9333333333333333</v>
      </c>
      <c r="AO28" s="207">
        <v>0</v>
      </c>
      <c r="AP28" s="207">
        <v>0</v>
      </c>
      <c r="AQ28" s="207">
        <v>0</v>
      </c>
      <c r="AR28" s="207">
        <v>0</v>
      </c>
      <c r="AS28" s="67"/>
      <c r="AT28" s="185"/>
      <c r="AU28" s="129" t="s">
        <v>21</v>
      </c>
      <c r="AV28" s="128">
        <f>SQRT(($AB$250-AA8)^2+($AC$250-AB8)^2+($AH$250-AC8)^2)</f>
        <v>2.7838203166791446</v>
      </c>
      <c r="AX28" s="88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</row>
    <row r="29" spans="1:62" s="61" customFormat="1" ht="12.95" customHeight="1" thickBot="1" x14ac:dyDescent="0.25">
      <c r="B29" s="182"/>
      <c r="C29" s="67"/>
      <c r="D29" s="80"/>
      <c r="E29" s="80"/>
      <c r="F29" s="80"/>
      <c r="G29" s="130"/>
      <c r="H29" s="67"/>
      <c r="I29" s="67"/>
      <c r="J29" s="67"/>
      <c r="K29" s="131"/>
      <c r="L29" s="131"/>
      <c r="M29" s="131"/>
      <c r="N29" s="131"/>
      <c r="R29" s="67"/>
      <c r="S29" s="68"/>
      <c r="T29" s="131"/>
      <c r="U29" s="132"/>
      <c r="W29" s="88"/>
      <c r="Y29" s="182"/>
      <c r="Z29" s="67"/>
      <c r="AA29" s="80"/>
      <c r="AB29" s="80"/>
      <c r="AC29" s="80"/>
      <c r="AD29" s="80"/>
      <c r="AE29" s="80"/>
      <c r="AF29" s="80"/>
      <c r="AG29" s="8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225"/>
      <c r="BA29" s="225"/>
      <c r="BB29" s="225"/>
      <c r="BC29" s="225"/>
      <c r="BD29" s="225"/>
      <c r="BE29" s="221"/>
      <c r="BF29" s="221"/>
      <c r="BG29" s="221"/>
      <c r="BH29" s="221"/>
      <c r="BI29" s="221"/>
      <c r="BJ29" s="221"/>
    </row>
    <row r="30" spans="1:62" s="61" customFormat="1" ht="15.6" customHeight="1" thickTop="1" thickBot="1" x14ac:dyDescent="0.25">
      <c r="B30" s="180"/>
      <c r="C30" s="89">
        <v>2</v>
      </c>
      <c r="D30" s="57" t="s">
        <v>19</v>
      </c>
      <c r="E30" s="57" t="s">
        <v>20</v>
      </c>
      <c r="F30" s="57" t="s">
        <v>21</v>
      </c>
      <c r="G30" s="60" t="s">
        <v>3</v>
      </c>
      <c r="H30" s="63"/>
      <c r="I30" s="67"/>
      <c r="J30" s="67"/>
      <c r="K30" s="83" t="s">
        <v>19</v>
      </c>
      <c r="L30" s="84" t="s">
        <v>20</v>
      </c>
      <c r="M30" s="84" t="s">
        <v>21</v>
      </c>
      <c r="N30" s="83" t="s">
        <v>0</v>
      </c>
      <c r="O30" s="84" t="s">
        <v>1</v>
      </c>
      <c r="P30" s="84" t="s">
        <v>2</v>
      </c>
      <c r="Q30" s="85" t="s">
        <v>39</v>
      </c>
      <c r="R30" s="72"/>
      <c r="S30" s="186" t="s">
        <v>76</v>
      </c>
      <c r="T30" s="86" t="s">
        <v>68</v>
      </c>
      <c r="U30" s="87">
        <f>((1-10^(-G48))/(1-10^(-G37))*100)-40</f>
        <v>26.957192130263095</v>
      </c>
      <c r="W30" s="88"/>
      <c r="Y30" s="180"/>
      <c r="Z30" s="89">
        <v>2</v>
      </c>
      <c r="AA30" s="57" t="s">
        <v>19</v>
      </c>
      <c r="AB30" s="57" t="s">
        <v>20</v>
      </c>
      <c r="AC30" s="57" t="s">
        <v>21</v>
      </c>
      <c r="AD30" s="57" t="s">
        <v>19</v>
      </c>
      <c r="AE30" s="57" t="s">
        <v>20</v>
      </c>
      <c r="AF30" s="57" t="s">
        <v>21</v>
      </c>
      <c r="AG30" s="219" t="s">
        <v>3</v>
      </c>
      <c r="AH30" s="220" t="s">
        <v>3</v>
      </c>
      <c r="AI30" s="63"/>
      <c r="AJ30" s="67"/>
      <c r="AK30" s="208"/>
      <c r="AL30" s="209" t="s">
        <v>19</v>
      </c>
      <c r="AM30" s="209" t="s">
        <v>20</v>
      </c>
      <c r="AN30" s="209" t="s">
        <v>21</v>
      </c>
      <c r="AO30" s="209" t="s">
        <v>0</v>
      </c>
      <c r="AP30" s="209" t="s">
        <v>1</v>
      </c>
      <c r="AQ30" s="209" t="s">
        <v>2</v>
      </c>
      <c r="AR30" s="209" t="s">
        <v>39</v>
      </c>
      <c r="AS30" s="72"/>
      <c r="AT30" s="186" t="s">
        <v>76</v>
      </c>
      <c r="AU30" s="90" t="s">
        <v>68</v>
      </c>
      <c r="AV30" s="87">
        <f>((1-10^(-AH48))/(1-10^(-AH37))*100)-40</f>
        <v>26.957192130263095</v>
      </c>
      <c r="AX30" s="88"/>
      <c r="AZ30" s="224" t="s">
        <v>95</v>
      </c>
      <c r="BA30" s="224"/>
      <c r="BB30" s="224"/>
      <c r="BC30" s="224"/>
      <c r="BD30" s="224"/>
      <c r="BE30" s="224"/>
      <c r="BF30" s="224"/>
      <c r="BG30" s="221"/>
      <c r="BH30" s="221"/>
      <c r="BI30" s="221"/>
      <c r="BJ30" s="221"/>
    </row>
    <row r="31" spans="1:62" s="61" customFormat="1" ht="15" customHeight="1" thickTop="1" thickBot="1" x14ac:dyDescent="0.25">
      <c r="A31" s="89">
        <v>2</v>
      </c>
      <c r="B31" s="180" t="s">
        <v>4</v>
      </c>
      <c r="C31" s="10" t="s">
        <v>21</v>
      </c>
      <c r="D31" s="153">
        <v>41.393333333333338</v>
      </c>
      <c r="E31" s="154">
        <v>8.9100000000000019</v>
      </c>
      <c r="F31" s="154">
        <v>-23.986666666666668</v>
      </c>
      <c r="G31" s="155">
        <v>0.88666666666666671</v>
      </c>
      <c r="H31" s="63"/>
      <c r="I31" s="29" t="s">
        <v>21</v>
      </c>
      <c r="J31" s="203">
        <v>1</v>
      </c>
      <c r="K31" s="204">
        <f>D31</f>
        <v>41.393333333333338</v>
      </c>
      <c r="L31" s="204">
        <f t="shared" ref="L31:L51" si="7">E31</f>
        <v>8.9100000000000019</v>
      </c>
      <c r="M31" s="204">
        <f t="shared" ref="M31:M51" si="8">F31</f>
        <v>-23.986666666666668</v>
      </c>
      <c r="N31" s="205">
        <v>0</v>
      </c>
      <c r="O31" s="205">
        <v>0</v>
      </c>
      <c r="P31" s="205">
        <v>0</v>
      </c>
      <c r="Q31" s="205">
        <v>0</v>
      </c>
      <c r="R31" s="72"/>
      <c r="S31" s="187"/>
      <c r="T31" s="91" t="s">
        <v>69</v>
      </c>
      <c r="U31" s="92">
        <f>((1-10^(-G49))/(1-10^(-G39))*100)-40</f>
        <v>28.304672034615493</v>
      </c>
      <c r="W31" s="88"/>
      <c r="Y31" s="180" t="s">
        <v>4</v>
      </c>
      <c r="Z31" s="10" t="s">
        <v>21</v>
      </c>
      <c r="AA31" s="153">
        <v>41.393333333333338</v>
      </c>
      <c r="AB31" s="154">
        <v>8.9100000000000019</v>
      </c>
      <c r="AC31" s="154">
        <v>-23.986666666666668</v>
      </c>
      <c r="AD31" s="153">
        <v>0</v>
      </c>
      <c r="AE31" s="154">
        <v>0</v>
      </c>
      <c r="AF31" s="154">
        <v>0</v>
      </c>
      <c r="AG31" s="154">
        <v>0</v>
      </c>
      <c r="AH31" s="155">
        <v>0.88666666666666671</v>
      </c>
      <c r="AI31" s="63"/>
      <c r="AJ31" s="29" t="s">
        <v>21</v>
      </c>
      <c r="AK31" s="203">
        <v>1</v>
      </c>
      <c r="AL31" s="204">
        <f>AA31</f>
        <v>41.393333333333338</v>
      </c>
      <c r="AM31" s="204">
        <f t="shared" ref="AM31:AM51" si="9">AB31</f>
        <v>8.9100000000000019</v>
      </c>
      <c r="AN31" s="204">
        <f t="shared" ref="AN31:AN51" si="10">AC31</f>
        <v>-23.986666666666668</v>
      </c>
      <c r="AO31" s="205">
        <v>0</v>
      </c>
      <c r="AP31" s="205">
        <v>0</v>
      </c>
      <c r="AQ31" s="205">
        <v>0</v>
      </c>
      <c r="AR31" s="205">
        <v>0</v>
      </c>
      <c r="AS31" s="72"/>
      <c r="AT31" s="187"/>
      <c r="AU31" s="93" t="s">
        <v>69</v>
      </c>
      <c r="AV31" s="92">
        <f>((1-10^(-AH49))/(1-10^(-AH39))*100)-40</f>
        <v>28.304672034615493</v>
      </c>
      <c r="AX31" s="88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221"/>
    </row>
    <row r="32" spans="1:62" s="61" customFormat="1" ht="15" customHeight="1" thickTop="1" thickBot="1" x14ac:dyDescent="0.25">
      <c r="B32" s="180" t="s">
        <v>5</v>
      </c>
      <c r="C32" s="11" t="s">
        <v>22</v>
      </c>
      <c r="D32" s="153">
        <v>55.526666666666664</v>
      </c>
      <c r="E32" s="154">
        <v>-35.619999999999997</v>
      </c>
      <c r="F32" s="154">
        <v>12.363333333333335</v>
      </c>
      <c r="G32" s="155">
        <v>0.82333333333333325</v>
      </c>
      <c r="H32" s="63"/>
      <c r="I32" s="30" t="s">
        <v>22</v>
      </c>
      <c r="J32" s="203">
        <v>2</v>
      </c>
      <c r="K32" s="204">
        <f t="shared" ref="K32:K51" si="11">D32</f>
        <v>55.526666666666664</v>
      </c>
      <c r="L32" s="204">
        <f t="shared" si="7"/>
        <v>-35.619999999999997</v>
      </c>
      <c r="M32" s="204">
        <f t="shared" si="8"/>
        <v>12.363333333333335</v>
      </c>
      <c r="N32" s="205">
        <v>0</v>
      </c>
      <c r="O32" s="205">
        <v>0</v>
      </c>
      <c r="P32" s="205">
        <v>0</v>
      </c>
      <c r="Q32" s="205">
        <v>0</v>
      </c>
      <c r="R32" s="72"/>
      <c r="S32" s="187"/>
      <c r="T32" s="48" t="s">
        <v>70</v>
      </c>
      <c r="U32" s="94">
        <f>((1-10^(-G43))/(1-10^(-G33))*100)-40</f>
        <v>26.4332384608566</v>
      </c>
      <c r="W32" s="88"/>
      <c r="Y32" s="180" t="s">
        <v>5</v>
      </c>
      <c r="Z32" s="11" t="s">
        <v>22</v>
      </c>
      <c r="AA32" s="153">
        <v>55.526666666666664</v>
      </c>
      <c r="AB32" s="154">
        <v>-35.619999999999997</v>
      </c>
      <c r="AC32" s="154">
        <v>12.363333333333335</v>
      </c>
      <c r="AD32" s="153">
        <v>0</v>
      </c>
      <c r="AE32" s="154">
        <v>0</v>
      </c>
      <c r="AF32" s="154">
        <v>0</v>
      </c>
      <c r="AG32" s="154">
        <v>0</v>
      </c>
      <c r="AH32" s="155">
        <v>0.82333333333333325</v>
      </c>
      <c r="AI32" s="63"/>
      <c r="AJ32" s="30" t="s">
        <v>22</v>
      </c>
      <c r="AK32" s="203">
        <v>2</v>
      </c>
      <c r="AL32" s="204">
        <f t="shared" ref="AL32:AL51" si="12">AA32</f>
        <v>55.526666666666664</v>
      </c>
      <c r="AM32" s="204">
        <f t="shared" si="9"/>
        <v>-35.619999999999997</v>
      </c>
      <c r="AN32" s="204">
        <f t="shared" si="10"/>
        <v>12.363333333333335</v>
      </c>
      <c r="AO32" s="205">
        <v>0</v>
      </c>
      <c r="AP32" s="205">
        <v>0</v>
      </c>
      <c r="AQ32" s="205">
        <v>0</v>
      </c>
      <c r="AR32" s="205">
        <v>0</v>
      </c>
      <c r="AS32" s="72"/>
      <c r="AT32" s="187"/>
      <c r="AU32" s="50" t="s">
        <v>70</v>
      </c>
      <c r="AV32" s="94">
        <f>((1-10^(-AH43))/(1-10^(-AH33))*100)-40</f>
        <v>26.4332384608566</v>
      </c>
      <c r="AX32" s="88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</row>
    <row r="33" spans="2:62" s="61" customFormat="1" ht="15" customHeight="1" thickTop="1" thickBot="1" x14ac:dyDescent="0.25">
      <c r="B33" s="180" t="s">
        <v>6</v>
      </c>
      <c r="C33" s="12" t="s">
        <v>2</v>
      </c>
      <c r="D33" s="153">
        <v>81.286666666666676</v>
      </c>
      <c r="E33" s="154">
        <v>-4.6933333333333325</v>
      </c>
      <c r="F33" s="154">
        <v>60.473333333333336</v>
      </c>
      <c r="G33" s="155">
        <v>0.83333333333333337</v>
      </c>
      <c r="H33" s="63"/>
      <c r="I33" s="31" t="s">
        <v>2</v>
      </c>
      <c r="J33" s="203">
        <v>3</v>
      </c>
      <c r="K33" s="204">
        <f t="shared" si="11"/>
        <v>81.286666666666676</v>
      </c>
      <c r="L33" s="204">
        <f t="shared" si="7"/>
        <v>-4.6933333333333325</v>
      </c>
      <c r="M33" s="204">
        <f t="shared" si="8"/>
        <v>60.473333333333336</v>
      </c>
      <c r="N33" s="205">
        <v>0</v>
      </c>
      <c r="O33" s="205">
        <v>0</v>
      </c>
      <c r="P33" s="206">
        <f>$G33</f>
        <v>0.83333333333333337</v>
      </c>
      <c r="Q33" s="205">
        <v>0</v>
      </c>
      <c r="R33" s="72"/>
      <c r="S33" s="188"/>
      <c r="T33" s="49" t="s">
        <v>71</v>
      </c>
      <c r="U33" s="95">
        <f>((1-10^(-G40))/(1-10^(-G46))*100)-40</f>
        <v>26.313869076003471</v>
      </c>
      <c r="W33" s="88"/>
      <c r="Y33" s="180" t="s">
        <v>6</v>
      </c>
      <c r="Z33" s="12" t="s">
        <v>2</v>
      </c>
      <c r="AA33" s="153">
        <v>81.286666666666676</v>
      </c>
      <c r="AB33" s="154">
        <v>-4.6933333333333325</v>
      </c>
      <c r="AC33" s="154">
        <v>60.473333333333336</v>
      </c>
      <c r="AD33" s="153">
        <v>0</v>
      </c>
      <c r="AE33" s="154">
        <v>0</v>
      </c>
      <c r="AF33" s="154">
        <v>0</v>
      </c>
      <c r="AG33" s="154">
        <v>0</v>
      </c>
      <c r="AH33" s="155">
        <v>0.83333333333333337</v>
      </c>
      <c r="AI33" s="63"/>
      <c r="AJ33" s="31" t="s">
        <v>2</v>
      </c>
      <c r="AK33" s="203">
        <v>3</v>
      </c>
      <c r="AL33" s="204">
        <f t="shared" si="12"/>
        <v>81.286666666666676</v>
      </c>
      <c r="AM33" s="204">
        <f t="shared" si="9"/>
        <v>-4.6933333333333325</v>
      </c>
      <c r="AN33" s="204">
        <f t="shared" si="10"/>
        <v>60.473333333333336</v>
      </c>
      <c r="AO33" s="205">
        <v>0</v>
      </c>
      <c r="AP33" s="205">
        <v>0</v>
      </c>
      <c r="AQ33" s="206">
        <f>$AH33</f>
        <v>0.83333333333333337</v>
      </c>
      <c r="AR33" s="205">
        <v>0</v>
      </c>
      <c r="AS33" s="72"/>
      <c r="AT33" s="188"/>
      <c r="AU33" s="51" t="s">
        <v>71</v>
      </c>
      <c r="AV33" s="95">
        <f>((1-10^(-AH40))/(1-10^(-AH46))*100)-40</f>
        <v>26.313869076003471</v>
      </c>
      <c r="AX33" s="88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</row>
    <row r="34" spans="2:62" s="61" customFormat="1" ht="15" customHeight="1" thickTop="1" thickBot="1" x14ac:dyDescent="0.25">
      <c r="B34" s="180" t="s">
        <v>7</v>
      </c>
      <c r="C34" s="13" t="s">
        <v>23</v>
      </c>
      <c r="D34" s="153">
        <v>77.11</v>
      </c>
      <c r="E34" s="154">
        <v>0.73</v>
      </c>
      <c r="F34" s="154">
        <v>0.89333333333333342</v>
      </c>
      <c r="G34" s="155">
        <v>0.11333333333333333</v>
      </c>
      <c r="H34" s="63"/>
      <c r="I34" s="32" t="s">
        <v>23</v>
      </c>
      <c r="J34" s="203">
        <v>4</v>
      </c>
      <c r="K34" s="204">
        <f t="shared" si="11"/>
        <v>77.11</v>
      </c>
      <c r="L34" s="204">
        <f t="shared" si="7"/>
        <v>0.73</v>
      </c>
      <c r="M34" s="204">
        <f t="shared" si="8"/>
        <v>0.89333333333333342</v>
      </c>
      <c r="N34" s="205">
        <v>0</v>
      </c>
      <c r="O34" s="205">
        <v>0</v>
      </c>
      <c r="P34" s="205">
        <v>0</v>
      </c>
      <c r="Q34" s="205">
        <v>0</v>
      </c>
      <c r="R34" s="72"/>
      <c r="S34" s="186" t="s">
        <v>77</v>
      </c>
      <c r="T34" s="96" t="s">
        <v>72</v>
      </c>
      <c r="U34" s="97">
        <f>((1-10^(-G41))/(1-10^(-G37))*100)-70</f>
        <v>19.354608366249693</v>
      </c>
      <c r="W34" s="88"/>
      <c r="Y34" s="180" t="s">
        <v>7</v>
      </c>
      <c r="Z34" s="13" t="s">
        <v>23</v>
      </c>
      <c r="AA34" s="153">
        <v>77.11</v>
      </c>
      <c r="AB34" s="154">
        <v>0.73</v>
      </c>
      <c r="AC34" s="154">
        <v>0.89333333333333342</v>
      </c>
      <c r="AD34" s="153">
        <v>0</v>
      </c>
      <c r="AE34" s="154">
        <v>0</v>
      </c>
      <c r="AF34" s="154">
        <v>0</v>
      </c>
      <c r="AG34" s="154">
        <v>0</v>
      </c>
      <c r="AH34" s="155">
        <v>0.11333333333333333</v>
      </c>
      <c r="AI34" s="63"/>
      <c r="AJ34" s="32" t="s">
        <v>23</v>
      </c>
      <c r="AK34" s="203">
        <v>4</v>
      </c>
      <c r="AL34" s="204">
        <f t="shared" si="12"/>
        <v>77.11</v>
      </c>
      <c r="AM34" s="204">
        <f t="shared" si="9"/>
        <v>0.73</v>
      </c>
      <c r="AN34" s="204">
        <f t="shared" si="10"/>
        <v>0.89333333333333342</v>
      </c>
      <c r="AO34" s="205">
        <v>0</v>
      </c>
      <c r="AP34" s="205">
        <v>0</v>
      </c>
      <c r="AQ34" s="205">
        <v>0</v>
      </c>
      <c r="AR34" s="205">
        <v>0</v>
      </c>
      <c r="AS34" s="72"/>
      <c r="AT34" s="186" t="s">
        <v>77</v>
      </c>
      <c r="AU34" s="98" t="s">
        <v>72</v>
      </c>
      <c r="AV34" s="97">
        <f>((1-10^(-AH41))/(1-10^(-AH37))*100)-70</f>
        <v>19.354608366249693</v>
      </c>
      <c r="AX34" s="88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</row>
    <row r="35" spans="2:62" s="61" customFormat="1" ht="15" customHeight="1" thickTop="1" thickBot="1" x14ac:dyDescent="0.25">
      <c r="B35" s="180" t="s">
        <v>8</v>
      </c>
      <c r="C35" s="14" t="s">
        <v>24</v>
      </c>
      <c r="D35" s="153">
        <v>65.820000000000007</v>
      </c>
      <c r="E35" s="154">
        <v>0.75666666666666671</v>
      </c>
      <c r="F35" s="154">
        <v>1.21</v>
      </c>
      <c r="G35" s="155">
        <v>0.3</v>
      </c>
      <c r="H35" s="63"/>
      <c r="I35" s="33" t="s">
        <v>24</v>
      </c>
      <c r="J35" s="203">
        <v>5</v>
      </c>
      <c r="K35" s="204">
        <f t="shared" si="11"/>
        <v>65.820000000000007</v>
      </c>
      <c r="L35" s="204">
        <f t="shared" si="7"/>
        <v>0.75666666666666671</v>
      </c>
      <c r="M35" s="204">
        <f t="shared" si="8"/>
        <v>1.21</v>
      </c>
      <c r="N35" s="205">
        <v>0</v>
      </c>
      <c r="O35" s="205">
        <v>0</v>
      </c>
      <c r="P35" s="205">
        <v>0</v>
      </c>
      <c r="Q35" s="205">
        <v>0</v>
      </c>
      <c r="R35" s="67"/>
      <c r="S35" s="187"/>
      <c r="T35" s="91" t="s">
        <v>73</v>
      </c>
      <c r="U35" s="99">
        <f>((1-10^(-G44))/(1-10^(-G39))*100)-70</f>
        <v>18.917077118584359</v>
      </c>
      <c r="W35" s="88"/>
      <c r="Y35" s="180" t="s">
        <v>8</v>
      </c>
      <c r="Z35" s="14" t="s">
        <v>24</v>
      </c>
      <c r="AA35" s="153">
        <v>65.820000000000007</v>
      </c>
      <c r="AB35" s="154">
        <v>0.75666666666666671</v>
      </c>
      <c r="AC35" s="154">
        <v>1.21</v>
      </c>
      <c r="AD35" s="153">
        <v>0</v>
      </c>
      <c r="AE35" s="154">
        <v>0</v>
      </c>
      <c r="AF35" s="154">
        <v>0</v>
      </c>
      <c r="AG35" s="154">
        <v>0</v>
      </c>
      <c r="AH35" s="155">
        <v>0.3</v>
      </c>
      <c r="AI35" s="63"/>
      <c r="AJ35" s="33" t="s">
        <v>24</v>
      </c>
      <c r="AK35" s="203">
        <v>5</v>
      </c>
      <c r="AL35" s="204">
        <f t="shared" si="12"/>
        <v>65.820000000000007</v>
      </c>
      <c r="AM35" s="204">
        <f t="shared" si="9"/>
        <v>0.75666666666666671</v>
      </c>
      <c r="AN35" s="204">
        <f t="shared" si="10"/>
        <v>1.21</v>
      </c>
      <c r="AO35" s="205">
        <v>0</v>
      </c>
      <c r="AP35" s="205">
        <v>0</v>
      </c>
      <c r="AQ35" s="205">
        <v>0</v>
      </c>
      <c r="AR35" s="205">
        <v>0</v>
      </c>
      <c r="AS35" s="67"/>
      <c r="AT35" s="187"/>
      <c r="AU35" s="93" t="s">
        <v>73</v>
      </c>
      <c r="AV35" s="99">
        <f>((1-10^(-AH44))/(1-10^(-AH39))*100)-70</f>
        <v>18.917077118584359</v>
      </c>
      <c r="AX35" s="88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</row>
    <row r="36" spans="2:62" s="61" customFormat="1" ht="15" customHeight="1" thickTop="1" thickBot="1" x14ac:dyDescent="0.25">
      <c r="B36" s="180" t="s">
        <v>9</v>
      </c>
      <c r="C36" s="15" t="s">
        <v>25</v>
      </c>
      <c r="D36" s="153">
        <v>53.273333333333333</v>
      </c>
      <c r="E36" s="154">
        <v>44.686666666666667</v>
      </c>
      <c r="F36" s="154">
        <v>22.603333333333335</v>
      </c>
      <c r="G36" s="155">
        <v>0.90666666666666673</v>
      </c>
      <c r="H36" s="63"/>
      <c r="I36" s="34" t="s">
        <v>25</v>
      </c>
      <c r="J36" s="203">
        <v>6</v>
      </c>
      <c r="K36" s="204">
        <f t="shared" si="11"/>
        <v>53.273333333333333</v>
      </c>
      <c r="L36" s="204">
        <f t="shared" si="7"/>
        <v>44.686666666666667</v>
      </c>
      <c r="M36" s="204">
        <f t="shared" si="8"/>
        <v>22.603333333333335</v>
      </c>
      <c r="N36" s="205">
        <v>0</v>
      </c>
      <c r="O36" s="205">
        <v>0</v>
      </c>
      <c r="P36" s="205">
        <v>0</v>
      </c>
      <c r="Q36" s="205">
        <v>0</v>
      </c>
      <c r="R36" s="67"/>
      <c r="S36" s="187"/>
      <c r="T36" s="48" t="s">
        <v>74</v>
      </c>
      <c r="U36" s="100">
        <f>((1-10^(-G42))/(1-10^(-G33))*100)-70</f>
        <v>19.302966091269226</v>
      </c>
      <c r="W36" s="88"/>
      <c r="Y36" s="180" t="s">
        <v>9</v>
      </c>
      <c r="Z36" s="15" t="s">
        <v>25</v>
      </c>
      <c r="AA36" s="153">
        <v>53.273333333333333</v>
      </c>
      <c r="AB36" s="154">
        <v>44.686666666666667</v>
      </c>
      <c r="AC36" s="154">
        <v>22.603333333333335</v>
      </c>
      <c r="AD36" s="153">
        <v>0</v>
      </c>
      <c r="AE36" s="154">
        <v>0</v>
      </c>
      <c r="AF36" s="154">
        <v>0</v>
      </c>
      <c r="AG36" s="154">
        <v>0</v>
      </c>
      <c r="AH36" s="155">
        <v>0.90666666666666673</v>
      </c>
      <c r="AI36" s="63"/>
      <c r="AJ36" s="34" t="s">
        <v>25</v>
      </c>
      <c r="AK36" s="203">
        <v>6</v>
      </c>
      <c r="AL36" s="204">
        <f t="shared" si="12"/>
        <v>53.273333333333333</v>
      </c>
      <c r="AM36" s="204">
        <f t="shared" si="9"/>
        <v>44.686666666666667</v>
      </c>
      <c r="AN36" s="204">
        <f t="shared" si="10"/>
        <v>22.603333333333335</v>
      </c>
      <c r="AO36" s="205">
        <v>0</v>
      </c>
      <c r="AP36" s="205">
        <v>0</v>
      </c>
      <c r="AQ36" s="205">
        <v>0</v>
      </c>
      <c r="AR36" s="205">
        <v>0</v>
      </c>
      <c r="AS36" s="67"/>
      <c r="AT36" s="187"/>
      <c r="AU36" s="50" t="s">
        <v>74</v>
      </c>
      <c r="AV36" s="100">
        <f>((1-10^(-AH42))/(1-10^(-AH33))*100)-70</f>
        <v>19.302966091269226</v>
      </c>
      <c r="AX36" s="88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</row>
    <row r="37" spans="2:62" s="61" customFormat="1" ht="15" customHeight="1" thickTop="1" thickBot="1" x14ac:dyDescent="0.25">
      <c r="B37" s="180" t="s">
        <v>85</v>
      </c>
      <c r="C37" s="16" t="s">
        <v>0</v>
      </c>
      <c r="D37" s="156">
        <v>59.949999999999996</v>
      </c>
      <c r="E37" s="157">
        <v>-22.830000000000002</v>
      </c>
      <c r="F37" s="157">
        <v>-29.356666666666669</v>
      </c>
      <c r="G37" s="158">
        <v>0.77333333333333343</v>
      </c>
      <c r="H37" s="63"/>
      <c r="I37" s="35" t="s">
        <v>0</v>
      </c>
      <c r="J37" s="203">
        <v>7</v>
      </c>
      <c r="K37" s="204">
        <f t="shared" si="11"/>
        <v>59.949999999999996</v>
      </c>
      <c r="L37" s="204">
        <f t="shared" si="7"/>
        <v>-22.830000000000002</v>
      </c>
      <c r="M37" s="204">
        <f t="shared" si="8"/>
        <v>-29.356666666666669</v>
      </c>
      <c r="N37" s="206">
        <f>$AH37</f>
        <v>0.77333333333333343</v>
      </c>
      <c r="O37" s="207">
        <v>0</v>
      </c>
      <c r="P37" s="207">
        <v>0</v>
      </c>
      <c r="Q37" s="207">
        <v>0</v>
      </c>
      <c r="R37" s="67"/>
      <c r="S37" s="188"/>
      <c r="T37" s="49" t="s">
        <v>75</v>
      </c>
      <c r="U37" s="101">
        <f>((1-10^(-G47))/(1-10^(-G46))*100)-70</f>
        <v>21.428581676846861</v>
      </c>
      <c r="W37" s="88"/>
      <c r="Y37" s="180" t="s">
        <v>85</v>
      </c>
      <c r="Z37" s="16" t="s">
        <v>0</v>
      </c>
      <c r="AA37" s="153">
        <v>59.949999999999996</v>
      </c>
      <c r="AB37" s="154">
        <v>-22.830000000000002</v>
      </c>
      <c r="AC37" s="154">
        <v>-29.356666666666669</v>
      </c>
      <c r="AD37" s="153">
        <v>0</v>
      </c>
      <c r="AE37" s="154">
        <v>0</v>
      </c>
      <c r="AF37" s="154">
        <v>0</v>
      </c>
      <c r="AG37" s="154">
        <v>0</v>
      </c>
      <c r="AH37" s="155">
        <v>0.77333333333333343</v>
      </c>
      <c r="AI37" s="63"/>
      <c r="AJ37" s="35" t="s">
        <v>0</v>
      </c>
      <c r="AK37" s="203">
        <v>7</v>
      </c>
      <c r="AL37" s="204">
        <f t="shared" si="12"/>
        <v>59.949999999999996</v>
      </c>
      <c r="AM37" s="204">
        <f t="shared" si="9"/>
        <v>-22.830000000000002</v>
      </c>
      <c r="AN37" s="204">
        <f t="shared" si="10"/>
        <v>-29.356666666666669</v>
      </c>
      <c r="AO37" s="206">
        <f>$AH37</f>
        <v>0.77333333333333343</v>
      </c>
      <c r="AP37" s="207">
        <v>0</v>
      </c>
      <c r="AQ37" s="207">
        <v>0</v>
      </c>
      <c r="AR37" s="207">
        <v>0</v>
      </c>
      <c r="AS37" s="67"/>
      <c r="AT37" s="188"/>
      <c r="AU37" s="51" t="s">
        <v>75</v>
      </c>
      <c r="AV37" s="101">
        <f>((1-10^(-AH47))/(1-10^(-AH46))*100)-70</f>
        <v>21.428581676846861</v>
      </c>
      <c r="AX37" s="88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</row>
    <row r="38" spans="2:62" s="61" customFormat="1" ht="15" customHeight="1" thickTop="1" thickBot="1" x14ac:dyDescent="0.25">
      <c r="B38" s="181" t="s">
        <v>10</v>
      </c>
      <c r="C38" s="17" t="s">
        <v>26</v>
      </c>
      <c r="D38" s="159">
        <v>84.263333333333335</v>
      </c>
      <c r="E38" s="160">
        <v>0.15333333333333335</v>
      </c>
      <c r="F38" s="160">
        <v>0.80333333333333334</v>
      </c>
      <c r="G38" s="161">
        <v>0</v>
      </c>
      <c r="H38" s="63"/>
      <c r="I38" s="36" t="s">
        <v>26</v>
      </c>
      <c r="J38" s="203">
        <v>8</v>
      </c>
      <c r="K38" s="204">
        <f t="shared" si="11"/>
        <v>84.263333333333335</v>
      </c>
      <c r="L38" s="204">
        <f t="shared" si="7"/>
        <v>0.15333333333333335</v>
      </c>
      <c r="M38" s="204">
        <f t="shared" si="8"/>
        <v>0.80333333333333334</v>
      </c>
      <c r="N38" s="207">
        <v>0</v>
      </c>
      <c r="O38" s="207">
        <v>0</v>
      </c>
      <c r="P38" s="207">
        <v>0</v>
      </c>
      <c r="Q38" s="207">
        <v>0</v>
      </c>
      <c r="R38" s="67"/>
      <c r="S38" s="189" t="s">
        <v>66</v>
      </c>
      <c r="T38" s="195" t="s">
        <v>42</v>
      </c>
      <c r="U38" s="193">
        <f>MAX(U30:U33)-MIN(U30:U33)</f>
        <v>1.9908029586120222</v>
      </c>
      <c r="W38" s="88"/>
      <c r="Y38" s="181" t="s">
        <v>10</v>
      </c>
      <c r="Z38" s="17" t="s">
        <v>26</v>
      </c>
      <c r="AA38" s="159">
        <v>84.263333333333335</v>
      </c>
      <c r="AB38" s="160">
        <v>0.15333333333333335</v>
      </c>
      <c r="AC38" s="160">
        <v>0.80333333333333334</v>
      </c>
      <c r="AD38" s="175">
        <v>0</v>
      </c>
      <c r="AE38" s="160">
        <v>0</v>
      </c>
      <c r="AF38" s="160">
        <v>0</v>
      </c>
      <c r="AG38" s="160">
        <v>0</v>
      </c>
      <c r="AH38" s="161">
        <v>0</v>
      </c>
      <c r="AI38" s="63"/>
      <c r="AJ38" s="36" t="s">
        <v>26</v>
      </c>
      <c r="AK38" s="203">
        <v>8</v>
      </c>
      <c r="AL38" s="204">
        <f t="shared" si="12"/>
        <v>84.263333333333335</v>
      </c>
      <c r="AM38" s="204">
        <f t="shared" si="9"/>
        <v>0.15333333333333335</v>
      </c>
      <c r="AN38" s="204">
        <f t="shared" si="10"/>
        <v>0.80333333333333334</v>
      </c>
      <c r="AO38" s="207">
        <v>0</v>
      </c>
      <c r="AP38" s="207">
        <v>0</v>
      </c>
      <c r="AQ38" s="207">
        <v>0</v>
      </c>
      <c r="AR38" s="207">
        <v>0</v>
      </c>
      <c r="AS38" s="67"/>
      <c r="AT38" s="189" t="s">
        <v>66</v>
      </c>
      <c r="AU38" s="191" t="s">
        <v>42</v>
      </c>
      <c r="AV38" s="193">
        <f>MAX(AV30:AV33)-MIN(AV30:AV33)</f>
        <v>1.9908029586120222</v>
      </c>
      <c r="AX38" s="88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</row>
    <row r="39" spans="2:62" s="61" customFormat="1" ht="15" customHeight="1" thickTop="1" thickBot="1" x14ac:dyDescent="0.25">
      <c r="B39" s="181" t="s">
        <v>81</v>
      </c>
      <c r="C39" s="18" t="s">
        <v>1</v>
      </c>
      <c r="D39" s="162">
        <v>54.839999999999996</v>
      </c>
      <c r="E39" s="163">
        <v>47.443333333333328</v>
      </c>
      <c r="F39" s="163">
        <v>-2.5366666666666666</v>
      </c>
      <c r="G39" s="164">
        <v>0.86333333333333329</v>
      </c>
      <c r="H39" s="63"/>
      <c r="I39" s="37" t="s">
        <v>1</v>
      </c>
      <c r="J39" s="203">
        <v>9</v>
      </c>
      <c r="K39" s="204">
        <f t="shared" si="11"/>
        <v>54.839999999999996</v>
      </c>
      <c r="L39" s="204">
        <f t="shared" si="7"/>
        <v>47.443333333333328</v>
      </c>
      <c r="M39" s="204">
        <f t="shared" si="8"/>
        <v>-2.5366666666666666</v>
      </c>
      <c r="N39" s="207">
        <v>0</v>
      </c>
      <c r="O39" s="206">
        <f>$AH39</f>
        <v>0.86333333333333329</v>
      </c>
      <c r="P39" s="207">
        <v>0</v>
      </c>
      <c r="Q39" s="207">
        <v>0</v>
      </c>
      <c r="R39" s="67"/>
      <c r="S39" s="190"/>
      <c r="T39" s="196"/>
      <c r="U39" s="194"/>
      <c r="W39" s="88"/>
      <c r="Y39" s="181" t="s">
        <v>81</v>
      </c>
      <c r="Z39" s="18" t="s">
        <v>1</v>
      </c>
      <c r="AA39" s="162">
        <v>54.839999999999996</v>
      </c>
      <c r="AB39" s="163">
        <v>47.443333333333328</v>
      </c>
      <c r="AC39" s="163">
        <v>-2.5366666666666666</v>
      </c>
      <c r="AD39" s="176">
        <v>0</v>
      </c>
      <c r="AE39" s="163">
        <v>0</v>
      </c>
      <c r="AF39" s="163">
        <v>0</v>
      </c>
      <c r="AG39" s="163">
        <v>0</v>
      </c>
      <c r="AH39" s="164">
        <v>0.86333333333333329</v>
      </c>
      <c r="AI39" s="63"/>
      <c r="AJ39" s="37" t="s">
        <v>1</v>
      </c>
      <c r="AK39" s="203">
        <v>9</v>
      </c>
      <c r="AL39" s="204">
        <f t="shared" si="12"/>
        <v>54.839999999999996</v>
      </c>
      <c r="AM39" s="204">
        <f t="shared" si="9"/>
        <v>47.443333333333328</v>
      </c>
      <c r="AN39" s="204">
        <f t="shared" si="10"/>
        <v>-2.5366666666666666</v>
      </c>
      <c r="AO39" s="207">
        <v>0</v>
      </c>
      <c r="AP39" s="206">
        <f>$AH39</f>
        <v>0.86333333333333329</v>
      </c>
      <c r="AQ39" s="207">
        <v>0</v>
      </c>
      <c r="AR39" s="207">
        <v>0</v>
      </c>
      <c r="AS39" s="67"/>
      <c r="AT39" s="190"/>
      <c r="AU39" s="192"/>
      <c r="AV39" s="194"/>
      <c r="AX39" s="88"/>
      <c r="AZ39" s="221"/>
      <c r="BA39" s="221"/>
      <c r="BB39" s="221"/>
      <c r="BC39" s="221"/>
      <c r="BD39" s="221"/>
      <c r="BE39" s="221"/>
      <c r="BF39" s="221"/>
      <c r="BG39" s="221"/>
      <c r="BH39" s="221"/>
      <c r="BI39" s="221"/>
      <c r="BJ39" s="221"/>
    </row>
    <row r="40" spans="2:62" s="61" customFormat="1" ht="15" customHeight="1" thickTop="1" thickBot="1" x14ac:dyDescent="0.25">
      <c r="B40" s="181" t="s">
        <v>82</v>
      </c>
      <c r="C40" s="19" t="s">
        <v>27</v>
      </c>
      <c r="D40" s="162">
        <v>59.85</v>
      </c>
      <c r="E40" s="163">
        <v>0.57666666666666666</v>
      </c>
      <c r="F40" s="163">
        <v>1.8833333333333335</v>
      </c>
      <c r="G40" s="164">
        <v>0.40333333333333332</v>
      </c>
      <c r="H40" s="63"/>
      <c r="I40" s="38" t="s">
        <v>27</v>
      </c>
      <c r="J40" s="203">
        <v>10</v>
      </c>
      <c r="K40" s="204">
        <f t="shared" si="11"/>
        <v>59.85</v>
      </c>
      <c r="L40" s="204">
        <f t="shared" si="7"/>
        <v>0.57666666666666666</v>
      </c>
      <c r="M40" s="204">
        <f t="shared" si="8"/>
        <v>1.8833333333333335</v>
      </c>
      <c r="N40" s="207">
        <v>0</v>
      </c>
      <c r="O40" s="207">
        <v>0</v>
      </c>
      <c r="P40" s="207">
        <v>0</v>
      </c>
      <c r="Q40" s="206">
        <f>$AH40</f>
        <v>0.40333333333333332</v>
      </c>
      <c r="R40" s="67"/>
      <c r="W40" s="88"/>
      <c r="Y40" s="181" t="s">
        <v>82</v>
      </c>
      <c r="Z40" s="19" t="s">
        <v>27</v>
      </c>
      <c r="AA40" s="162">
        <v>59.85</v>
      </c>
      <c r="AB40" s="163">
        <v>0.57666666666666666</v>
      </c>
      <c r="AC40" s="163">
        <v>1.8833333333333335</v>
      </c>
      <c r="AD40" s="176">
        <v>0</v>
      </c>
      <c r="AE40" s="163">
        <v>0</v>
      </c>
      <c r="AF40" s="163">
        <v>0</v>
      </c>
      <c r="AG40" s="163">
        <v>0</v>
      </c>
      <c r="AH40" s="164">
        <v>0.40333333333333332</v>
      </c>
      <c r="AI40" s="63"/>
      <c r="AJ40" s="38" t="s">
        <v>27</v>
      </c>
      <c r="AK40" s="203">
        <v>10</v>
      </c>
      <c r="AL40" s="204">
        <f t="shared" si="12"/>
        <v>59.85</v>
      </c>
      <c r="AM40" s="204">
        <f t="shared" si="9"/>
        <v>0.57666666666666666</v>
      </c>
      <c r="AN40" s="204">
        <f t="shared" si="10"/>
        <v>1.8833333333333335</v>
      </c>
      <c r="AO40" s="207">
        <v>0</v>
      </c>
      <c r="AP40" s="207">
        <v>0</v>
      </c>
      <c r="AQ40" s="207">
        <v>0</v>
      </c>
      <c r="AR40" s="206">
        <f>$AH40</f>
        <v>0.40333333333333332</v>
      </c>
      <c r="AS40" s="67"/>
      <c r="AU40" s="102"/>
      <c r="AX40" s="88"/>
      <c r="AZ40" s="221"/>
      <c r="BA40" s="221"/>
      <c r="BB40" s="221"/>
      <c r="BC40" s="221"/>
      <c r="BD40" s="221"/>
      <c r="BE40" s="221"/>
      <c r="BF40" s="221"/>
      <c r="BG40" s="221"/>
      <c r="BH40" s="221"/>
      <c r="BI40" s="221"/>
      <c r="BJ40" s="221"/>
    </row>
    <row r="41" spans="2:62" s="61" customFormat="1" ht="15" customHeight="1" thickTop="1" thickBot="1" x14ac:dyDescent="0.25">
      <c r="B41" s="181" t="s">
        <v>83</v>
      </c>
      <c r="C41" s="20" t="s">
        <v>28</v>
      </c>
      <c r="D41" s="162">
        <v>63.923333333333339</v>
      </c>
      <c r="E41" s="163">
        <v>-19.283333333333335</v>
      </c>
      <c r="F41" s="163">
        <v>-24.503333333333334</v>
      </c>
      <c r="G41" s="164">
        <v>0.59</v>
      </c>
      <c r="H41" s="63"/>
      <c r="I41" s="39" t="s">
        <v>28</v>
      </c>
      <c r="J41" s="203">
        <v>11</v>
      </c>
      <c r="K41" s="204">
        <f t="shared" si="11"/>
        <v>63.923333333333339</v>
      </c>
      <c r="L41" s="204">
        <f t="shared" si="7"/>
        <v>-19.283333333333335</v>
      </c>
      <c r="M41" s="204">
        <f t="shared" si="8"/>
        <v>-24.503333333333334</v>
      </c>
      <c r="N41" s="206">
        <f>$AH41</f>
        <v>0.59</v>
      </c>
      <c r="O41" s="207">
        <v>0</v>
      </c>
      <c r="P41" s="207">
        <v>0</v>
      </c>
      <c r="Q41" s="207">
        <v>0</v>
      </c>
      <c r="R41" s="67"/>
      <c r="S41" s="183" t="s">
        <v>64</v>
      </c>
      <c r="T41" s="103" t="s">
        <v>23</v>
      </c>
      <c r="U41" s="104">
        <f>SQRT((E34-(E38-(((D38-D34)/(D38-D51))*(E38-E51))))^2+(F34-(F38-(((D38-D34)/(D38-D51))*(F38-F51))))^2)</f>
        <v>0.47616289726647276</v>
      </c>
      <c r="W41" s="88"/>
      <c r="Y41" s="181" t="s">
        <v>83</v>
      </c>
      <c r="Z41" s="20" t="s">
        <v>28</v>
      </c>
      <c r="AA41" s="162">
        <v>63.923333333333339</v>
      </c>
      <c r="AB41" s="163">
        <v>-19.283333333333335</v>
      </c>
      <c r="AC41" s="163">
        <v>-24.503333333333334</v>
      </c>
      <c r="AD41" s="176">
        <v>0</v>
      </c>
      <c r="AE41" s="163">
        <v>0</v>
      </c>
      <c r="AF41" s="163">
        <v>0</v>
      </c>
      <c r="AG41" s="163">
        <v>0</v>
      </c>
      <c r="AH41" s="164">
        <v>0.59</v>
      </c>
      <c r="AI41" s="63"/>
      <c r="AJ41" s="39" t="s">
        <v>28</v>
      </c>
      <c r="AK41" s="203">
        <v>11</v>
      </c>
      <c r="AL41" s="204">
        <f t="shared" si="12"/>
        <v>63.923333333333339</v>
      </c>
      <c r="AM41" s="204">
        <f t="shared" si="9"/>
        <v>-19.283333333333335</v>
      </c>
      <c r="AN41" s="204">
        <f t="shared" si="10"/>
        <v>-24.503333333333334</v>
      </c>
      <c r="AO41" s="206">
        <f>$AH41</f>
        <v>0.59</v>
      </c>
      <c r="AP41" s="207">
        <v>0</v>
      </c>
      <c r="AQ41" s="207">
        <v>0</v>
      </c>
      <c r="AR41" s="207">
        <v>0</v>
      </c>
      <c r="AS41" s="67"/>
      <c r="AT41" s="183" t="s">
        <v>64</v>
      </c>
      <c r="AU41" s="105" t="s">
        <v>23</v>
      </c>
      <c r="AV41" s="104">
        <f>SQRT((AB34-(AB38-(((AA38-AA34)/(AA38-AA51))*(AB38-AB51))))^2+(AC34-(AC38-(((AA38-AA34)/(AA38-AA51))*(AC38-AC51))))^2)</f>
        <v>0.47616289726647276</v>
      </c>
      <c r="AX41" s="88"/>
      <c r="AZ41" s="221"/>
      <c r="BA41" s="221"/>
      <c r="BB41" s="221"/>
      <c r="BC41" s="221"/>
      <c r="BD41" s="221"/>
      <c r="BE41" s="221"/>
      <c r="BF41" s="221"/>
      <c r="BG41" s="221"/>
      <c r="BH41" s="221"/>
      <c r="BI41" s="221"/>
      <c r="BJ41" s="221"/>
    </row>
    <row r="42" spans="2:62" s="61" customFormat="1" ht="15" customHeight="1" thickTop="1" thickBot="1" x14ac:dyDescent="0.25">
      <c r="B42" s="181" t="s">
        <v>11</v>
      </c>
      <c r="C42" s="21" t="s">
        <v>29</v>
      </c>
      <c r="D42" s="162">
        <v>81.02</v>
      </c>
      <c r="E42" s="163">
        <v>-4.6333333333333337</v>
      </c>
      <c r="F42" s="163">
        <v>49.126666666666665</v>
      </c>
      <c r="G42" s="164">
        <v>0.62333333333333341</v>
      </c>
      <c r="H42" s="63"/>
      <c r="I42" s="40" t="s">
        <v>29</v>
      </c>
      <c r="J42" s="203">
        <v>12</v>
      </c>
      <c r="K42" s="204">
        <f t="shared" si="11"/>
        <v>81.02</v>
      </c>
      <c r="L42" s="204">
        <f t="shared" si="7"/>
        <v>-4.6333333333333337</v>
      </c>
      <c r="M42" s="204">
        <f t="shared" si="8"/>
        <v>49.126666666666665</v>
      </c>
      <c r="N42" s="207">
        <v>0</v>
      </c>
      <c r="O42" s="207">
        <v>0</v>
      </c>
      <c r="P42" s="206">
        <f>$AH42</f>
        <v>0.62333333333333341</v>
      </c>
      <c r="Q42" s="207">
        <v>0</v>
      </c>
      <c r="R42" s="67"/>
      <c r="S42" s="184"/>
      <c r="T42" s="106" t="s">
        <v>24</v>
      </c>
      <c r="U42" s="100">
        <f>SQRT((E35-(E38-(((D38-D35)/(D38-D51))*(E38-E51))))^2+(F35-(F38-((D38-D35)/(D38-D51)*(F38-F51))))^2)</f>
        <v>0.33191709661783636</v>
      </c>
      <c r="W42" s="88"/>
      <c r="Y42" s="181" t="s">
        <v>11</v>
      </c>
      <c r="Z42" s="21" t="s">
        <v>29</v>
      </c>
      <c r="AA42" s="162">
        <v>81.02</v>
      </c>
      <c r="AB42" s="163">
        <v>-4.6333333333333337</v>
      </c>
      <c r="AC42" s="163">
        <v>49.126666666666665</v>
      </c>
      <c r="AD42" s="176">
        <v>0</v>
      </c>
      <c r="AE42" s="163">
        <v>0</v>
      </c>
      <c r="AF42" s="163">
        <v>0</v>
      </c>
      <c r="AG42" s="163">
        <v>0</v>
      </c>
      <c r="AH42" s="164">
        <v>0.62333333333333341</v>
      </c>
      <c r="AI42" s="63"/>
      <c r="AJ42" s="40" t="s">
        <v>29</v>
      </c>
      <c r="AK42" s="203">
        <v>12</v>
      </c>
      <c r="AL42" s="204">
        <f t="shared" si="12"/>
        <v>81.02</v>
      </c>
      <c r="AM42" s="204">
        <f t="shared" si="9"/>
        <v>-4.6333333333333337</v>
      </c>
      <c r="AN42" s="204">
        <f t="shared" si="10"/>
        <v>49.126666666666665</v>
      </c>
      <c r="AO42" s="207">
        <v>0</v>
      </c>
      <c r="AP42" s="207">
        <v>0</v>
      </c>
      <c r="AQ42" s="206">
        <f>$AH42</f>
        <v>0.62333333333333341</v>
      </c>
      <c r="AR42" s="207">
        <v>0</v>
      </c>
      <c r="AS42" s="67"/>
      <c r="AT42" s="184"/>
      <c r="AU42" s="107" t="s">
        <v>24</v>
      </c>
      <c r="AV42" s="100">
        <f>SQRT((AB35-(AB38-(((AA38-AA35)/(AA38-AA51))*(AB38-AB51))))^2+(AC35-(AC38-((AA38-AA35)/(AA38-AA51)*(AC38-AC51))))^2)</f>
        <v>0.33191709661783636</v>
      </c>
      <c r="AX42" s="88"/>
      <c r="AZ42" s="221"/>
      <c r="BA42" s="221"/>
      <c r="BB42" s="221"/>
      <c r="BC42" s="221"/>
      <c r="BD42" s="221"/>
      <c r="BE42" s="221"/>
      <c r="BF42" s="221"/>
      <c r="BG42" s="221"/>
      <c r="BH42" s="221"/>
      <c r="BI42" s="221"/>
      <c r="BJ42" s="221"/>
    </row>
    <row r="43" spans="2:62" s="61" customFormat="1" ht="15" customHeight="1" thickTop="1" thickBot="1" x14ac:dyDescent="0.25">
      <c r="B43" s="181" t="s">
        <v>12</v>
      </c>
      <c r="C43" s="21" t="s">
        <v>30</v>
      </c>
      <c r="D43" s="162">
        <v>82.446666666666673</v>
      </c>
      <c r="E43" s="163">
        <v>-3.7833333333333332</v>
      </c>
      <c r="F43" s="163">
        <v>32.82</v>
      </c>
      <c r="G43" s="164">
        <v>0.36333333333333329</v>
      </c>
      <c r="H43" s="63"/>
      <c r="I43" s="40" t="s">
        <v>30</v>
      </c>
      <c r="J43" s="203">
        <v>13</v>
      </c>
      <c r="K43" s="204">
        <f t="shared" si="11"/>
        <v>82.446666666666673</v>
      </c>
      <c r="L43" s="204">
        <f t="shared" si="7"/>
        <v>-3.7833333333333332</v>
      </c>
      <c r="M43" s="204">
        <f t="shared" si="8"/>
        <v>32.82</v>
      </c>
      <c r="N43" s="207">
        <v>0</v>
      </c>
      <c r="O43" s="207">
        <v>0</v>
      </c>
      <c r="P43" s="206">
        <f>$AH43</f>
        <v>0.36333333333333329</v>
      </c>
      <c r="Q43" s="207">
        <v>0</v>
      </c>
      <c r="R43" s="67"/>
      <c r="S43" s="185"/>
      <c r="T43" s="108" t="s">
        <v>32</v>
      </c>
      <c r="U43" s="109">
        <f>SQRT((E45-(E38-(((D38-D45)/(D38-D51))*(E38-E51))))^2+(F45-(F38-((D38-D45)/(D38-D51)*(F38-F51))))^2)</f>
        <v>0.99988316755744555</v>
      </c>
      <c r="W43" s="88"/>
      <c r="Y43" s="181" t="s">
        <v>12</v>
      </c>
      <c r="Z43" s="21" t="s">
        <v>30</v>
      </c>
      <c r="AA43" s="162">
        <v>82.446666666666673</v>
      </c>
      <c r="AB43" s="163">
        <v>-3.7833333333333332</v>
      </c>
      <c r="AC43" s="163">
        <v>32.82</v>
      </c>
      <c r="AD43" s="176">
        <v>0</v>
      </c>
      <c r="AE43" s="163">
        <v>0</v>
      </c>
      <c r="AF43" s="163">
        <v>0</v>
      </c>
      <c r="AG43" s="163">
        <v>0</v>
      </c>
      <c r="AH43" s="164">
        <v>0.36333333333333329</v>
      </c>
      <c r="AI43" s="63"/>
      <c r="AJ43" s="40" t="s">
        <v>30</v>
      </c>
      <c r="AK43" s="203">
        <v>13</v>
      </c>
      <c r="AL43" s="204">
        <f t="shared" si="12"/>
        <v>82.446666666666673</v>
      </c>
      <c r="AM43" s="204">
        <f t="shared" si="9"/>
        <v>-3.7833333333333332</v>
      </c>
      <c r="AN43" s="204">
        <f t="shared" si="10"/>
        <v>32.82</v>
      </c>
      <c r="AO43" s="207">
        <v>0</v>
      </c>
      <c r="AP43" s="207">
        <v>0</v>
      </c>
      <c r="AQ43" s="206">
        <f>$AH43</f>
        <v>0.36333333333333329</v>
      </c>
      <c r="AR43" s="207">
        <v>0</v>
      </c>
      <c r="AS43" s="67"/>
      <c r="AT43" s="185"/>
      <c r="AU43" s="110" t="s">
        <v>32</v>
      </c>
      <c r="AV43" s="109">
        <f>SQRT((AB45-(AB38-(((AA38-AA45)/(AA38-AA51))*(AB38-AB51))))^2+(AC45-(AC38-((AA38-AA45)/(AA38-AA51)*(AC38-AC51))))^2)</f>
        <v>0.99988316755744555</v>
      </c>
      <c r="AX43" s="88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</row>
    <row r="44" spans="2:62" s="61" customFormat="1" ht="15" customHeight="1" thickTop="1" thickBot="1" x14ac:dyDescent="0.25">
      <c r="B44" s="181" t="s">
        <v>84</v>
      </c>
      <c r="C44" s="22" t="s">
        <v>31</v>
      </c>
      <c r="D44" s="165">
        <v>59.436666666666667</v>
      </c>
      <c r="E44" s="166">
        <v>38.36</v>
      </c>
      <c r="F44" s="166">
        <v>-2.8533333333333335</v>
      </c>
      <c r="G44" s="167">
        <v>0.6333333333333333</v>
      </c>
      <c r="H44" s="63"/>
      <c r="I44" s="41" t="s">
        <v>31</v>
      </c>
      <c r="J44" s="203">
        <v>14</v>
      </c>
      <c r="K44" s="204">
        <f t="shared" si="11"/>
        <v>59.436666666666667</v>
      </c>
      <c r="L44" s="204">
        <f t="shared" si="7"/>
        <v>38.36</v>
      </c>
      <c r="M44" s="204">
        <f t="shared" si="8"/>
        <v>-2.8533333333333335</v>
      </c>
      <c r="N44" s="207">
        <v>0</v>
      </c>
      <c r="O44" s="206">
        <f>$AH44</f>
        <v>0.6333333333333333</v>
      </c>
      <c r="P44" s="207">
        <v>0</v>
      </c>
      <c r="Q44" s="207">
        <v>0</v>
      </c>
      <c r="R44" s="67"/>
      <c r="S44" s="111"/>
      <c r="T44" s="67"/>
      <c r="U44" s="67"/>
      <c r="W44" s="88"/>
      <c r="Y44" s="181" t="s">
        <v>84</v>
      </c>
      <c r="Z44" s="22" t="s">
        <v>31</v>
      </c>
      <c r="AA44" s="165">
        <v>59.436666666666667</v>
      </c>
      <c r="AB44" s="166">
        <v>38.36</v>
      </c>
      <c r="AC44" s="166">
        <v>-2.8533333333333335</v>
      </c>
      <c r="AD44" s="177">
        <v>0</v>
      </c>
      <c r="AE44" s="166">
        <v>0</v>
      </c>
      <c r="AF44" s="166">
        <v>0</v>
      </c>
      <c r="AG44" s="166">
        <v>0</v>
      </c>
      <c r="AH44" s="167">
        <v>0.6333333333333333</v>
      </c>
      <c r="AI44" s="63"/>
      <c r="AJ44" s="41" t="s">
        <v>31</v>
      </c>
      <c r="AK44" s="203">
        <v>14</v>
      </c>
      <c r="AL44" s="204">
        <f t="shared" si="12"/>
        <v>59.436666666666667</v>
      </c>
      <c r="AM44" s="204">
        <f t="shared" si="9"/>
        <v>38.36</v>
      </c>
      <c r="AN44" s="204">
        <f t="shared" si="10"/>
        <v>-2.8533333333333335</v>
      </c>
      <c r="AO44" s="207">
        <v>0</v>
      </c>
      <c r="AP44" s="206">
        <f>$AH44</f>
        <v>0.6333333333333333</v>
      </c>
      <c r="AQ44" s="207">
        <v>0</v>
      </c>
      <c r="AR44" s="207">
        <v>0</v>
      </c>
      <c r="AS44" s="67"/>
      <c r="AT44" s="111"/>
      <c r="AU44" s="112"/>
      <c r="AV44" s="67"/>
      <c r="AX44" s="88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</row>
    <row r="45" spans="2:62" s="61" customFormat="1" ht="15" customHeight="1" thickTop="1" thickBot="1" x14ac:dyDescent="0.25">
      <c r="B45" s="180" t="s">
        <v>13</v>
      </c>
      <c r="C45" s="23" t="s">
        <v>32</v>
      </c>
      <c r="D45" s="168">
        <v>53.70000000000001</v>
      </c>
      <c r="E45" s="169">
        <v>1.53</v>
      </c>
      <c r="F45" s="169">
        <v>1.0999999999999999</v>
      </c>
      <c r="G45" s="170">
        <v>0.54</v>
      </c>
      <c r="H45" s="63"/>
      <c r="I45" s="42" t="s">
        <v>32</v>
      </c>
      <c r="J45" s="203">
        <v>15</v>
      </c>
      <c r="K45" s="204">
        <f t="shared" si="11"/>
        <v>53.70000000000001</v>
      </c>
      <c r="L45" s="204">
        <f t="shared" si="7"/>
        <v>1.53</v>
      </c>
      <c r="M45" s="204">
        <f t="shared" si="8"/>
        <v>1.0999999999999999</v>
      </c>
      <c r="N45" s="207">
        <v>0</v>
      </c>
      <c r="O45" s="207">
        <v>0</v>
      </c>
      <c r="P45" s="207">
        <v>0</v>
      </c>
      <c r="Q45" s="207">
        <v>0</v>
      </c>
      <c r="R45" s="67"/>
      <c r="S45" s="183" t="s">
        <v>65</v>
      </c>
      <c r="T45" s="113" t="s">
        <v>0</v>
      </c>
      <c r="U45" s="114">
        <f>SQRT(($AB$244-D37)^2+($AC$244-E37)^2+($AH$244-F37)^2)</f>
        <v>3.7795869850788941</v>
      </c>
      <c r="W45" s="88"/>
      <c r="Y45" s="180" t="s">
        <v>13</v>
      </c>
      <c r="Z45" s="23" t="s">
        <v>32</v>
      </c>
      <c r="AA45" s="153">
        <v>53.70000000000001</v>
      </c>
      <c r="AB45" s="154">
        <v>1.53</v>
      </c>
      <c r="AC45" s="154">
        <v>1.0999999999999999</v>
      </c>
      <c r="AD45" s="153">
        <v>0</v>
      </c>
      <c r="AE45" s="154">
        <v>0</v>
      </c>
      <c r="AF45" s="154">
        <v>0</v>
      </c>
      <c r="AG45" s="154">
        <v>0</v>
      </c>
      <c r="AH45" s="155">
        <v>0.54</v>
      </c>
      <c r="AI45" s="63"/>
      <c r="AJ45" s="42" t="s">
        <v>32</v>
      </c>
      <c r="AK45" s="203">
        <v>15</v>
      </c>
      <c r="AL45" s="204">
        <f t="shared" si="12"/>
        <v>53.70000000000001</v>
      </c>
      <c r="AM45" s="204">
        <f t="shared" si="9"/>
        <v>1.53</v>
      </c>
      <c r="AN45" s="204">
        <f t="shared" si="10"/>
        <v>1.0999999999999999</v>
      </c>
      <c r="AO45" s="207">
        <v>0</v>
      </c>
      <c r="AP45" s="207">
        <v>0</v>
      </c>
      <c r="AQ45" s="207">
        <v>0</v>
      </c>
      <c r="AR45" s="207">
        <v>0</v>
      </c>
      <c r="AS45" s="67"/>
      <c r="AT45" s="183" t="s">
        <v>65</v>
      </c>
      <c r="AU45" s="115" t="s">
        <v>0</v>
      </c>
      <c r="AV45" s="114">
        <f>SQRT(($AB$244-AA37)^2+($AC$244-AB37)^2+($AH$244-AC37)^2)</f>
        <v>3.7795869850788941</v>
      </c>
      <c r="AX45" s="88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</row>
    <row r="46" spans="2:62" s="61" customFormat="1" ht="15" customHeight="1" thickTop="1" thickBot="1" x14ac:dyDescent="0.25">
      <c r="B46" s="180" t="s">
        <v>14</v>
      </c>
      <c r="C46" s="24" t="s">
        <v>33</v>
      </c>
      <c r="D46" s="153">
        <v>35.306666666666665</v>
      </c>
      <c r="E46" s="154">
        <v>1.33</v>
      </c>
      <c r="F46" s="154">
        <v>3.1566666666666667</v>
      </c>
      <c r="G46" s="155">
        <v>1.0566666666666666</v>
      </c>
      <c r="H46" s="63"/>
      <c r="I46" s="43" t="s">
        <v>33</v>
      </c>
      <c r="J46" s="203">
        <v>16</v>
      </c>
      <c r="K46" s="204">
        <f t="shared" si="11"/>
        <v>35.306666666666665</v>
      </c>
      <c r="L46" s="204">
        <f t="shared" si="7"/>
        <v>1.33</v>
      </c>
      <c r="M46" s="204">
        <f t="shared" si="8"/>
        <v>3.1566666666666667</v>
      </c>
      <c r="N46" s="207">
        <v>0</v>
      </c>
      <c r="O46" s="207">
        <v>0</v>
      </c>
      <c r="P46" s="207">
        <v>0</v>
      </c>
      <c r="Q46" s="206">
        <f>$AH46</f>
        <v>1.0566666666666666</v>
      </c>
      <c r="R46" s="67"/>
      <c r="S46" s="184"/>
      <c r="T46" s="116" t="s">
        <v>1</v>
      </c>
      <c r="U46" s="117">
        <f>SQRT(($AB$245-D39)^2+($AC$245-E39)^2+($AH$245-F39)^2)</f>
        <v>3.8630931763146545</v>
      </c>
      <c r="W46" s="88"/>
      <c r="Y46" s="180" t="s">
        <v>14</v>
      </c>
      <c r="Z46" s="24" t="s">
        <v>33</v>
      </c>
      <c r="AA46" s="153">
        <v>35.306666666666665</v>
      </c>
      <c r="AB46" s="154">
        <v>1.33</v>
      </c>
      <c r="AC46" s="154">
        <v>3.1566666666666667</v>
      </c>
      <c r="AD46" s="153">
        <v>0</v>
      </c>
      <c r="AE46" s="154">
        <v>0</v>
      </c>
      <c r="AF46" s="154">
        <v>0</v>
      </c>
      <c r="AG46" s="154">
        <v>0</v>
      </c>
      <c r="AH46" s="155">
        <v>1.0566666666666666</v>
      </c>
      <c r="AI46" s="63"/>
      <c r="AJ46" s="43" t="s">
        <v>33</v>
      </c>
      <c r="AK46" s="203">
        <v>16</v>
      </c>
      <c r="AL46" s="204">
        <f t="shared" si="12"/>
        <v>35.306666666666665</v>
      </c>
      <c r="AM46" s="204">
        <f t="shared" si="9"/>
        <v>1.33</v>
      </c>
      <c r="AN46" s="204">
        <f t="shared" si="10"/>
        <v>3.1566666666666667</v>
      </c>
      <c r="AO46" s="207">
        <v>0</v>
      </c>
      <c r="AP46" s="207">
        <v>0</v>
      </c>
      <c r="AQ46" s="207">
        <v>0</v>
      </c>
      <c r="AR46" s="206">
        <f>$AH46</f>
        <v>1.0566666666666666</v>
      </c>
      <c r="AS46" s="67"/>
      <c r="AT46" s="184"/>
      <c r="AU46" s="118" t="s">
        <v>1</v>
      </c>
      <c r="AV46" s="117">
        <f>SQRT(($AB$245-AA39)^2+($AC$245-AB39)^2+($AH$245-AC39)^2)</f>
        <v>3.8630931763146545</v>
      </c>
      <c r="AX46" s="88"/>
      <c r="AZ46" s="221"/>
      <c r="BA46" s="221"/>
      <c r="BB46" s="221"/>
      <c r="BC46" s="221"/>
      <c r="BD46" s="221"/>
      <c r="BE46" s="221"/>
      <c r="BF46" s="221"/>
      <c r="BG46" s="221"/>
      <c r="BH46" s="221"/>
      <c r="BI46" s="221"/>
      <c r="BJ46" s="221"/>
    </row>
    <row r="47" spans="2:62" s="61" customFormat="1" ht="15" customHeight="1" thickTop="1" thickBot="1" x14ac:dyDescent="0.25">
      <c r="B47" s="180" t="s">
        <v>15</v>
      </c>
      <c r="C47" s="24" t="s">
        <v>34</v>
      </c>
      <c r="D47" s="153">
        <v>43.73</v>
      </c>
      <c r="E47" s="154">
        <v>1.0533333333333335</v>
      </c>
      <c r="F47" s="154">
        <v>2.5266666666666668</v>
      </c>
      <c r="G47" s="155">
        <v>0.77999999999999992</v>
      </c>
      <c r="H47" s="63"/>
      <c r="I47" s="44" t="s">
        <v>34</v>
      </c>
      <c r="J47" s="203">
        <v>17</v>
      </c>
      <c r="K47" s="204">
        <f t="shared" si="11"/>
        <v>43.73</v>
      </c>
      <c r="L47" s="204">
        <f t="shared" si="7"/>
        <v>1.0533333333333335</v>
      </c>
      <c r="M47" s="204">
        <f t="shared" si="8"/>
        <v>2.5266666666666668</v>
      </c>
      <c r="N47" s="207">
        <v>0</v>
      </c>
      <c r="O47" s="207">
        <v>0</v>
      </c>
      <c r="P47" s="207">
        <v>0</v>
      </c>
      <c r="Q47" s="206">
        <f>$AH47</f>
        <v>0.77999999999999992</v>
      </c>
      <c r="R47" s="67"/>
      <c r="S47" s="184"/>
      <c r="T47" s="119" t="s">
        <v>2</v>
      </c>
      <c r="U47" s="117">
        <f>SQRT(($AB$246-D33)^2+($AC$246-E33)^2+($AH$246-F33)^2)</f>
        <v>4.4482505924614237</v>
      </c>
      <c r="W47" s="88"/>
      <c r="Y47" s="180" t="s">
        <v>15</v>
      </c>
      <c r="Z47" s="24" t="s">
        <v>34</v>
      </c>
      <c r="AA47" s="153">
        <v>43.73</v>
      </c>
      <c r="AB47" s="154">
        <v>1.0533333333333335</v>
      </c>
      <c r="AC47" s="154">
        <v>2.5266666666666668</v>
      </c>
      <c r="AD47" s="153">
        <v>0</v>
      </c>
      <c r="AE47" s="154">
        <v>0</v>
      </c>
      <c r="AF47" s="154">
        <v>0</v>
      </c>
      <c r="AG47" s="154">
        <v>0</v>
      </c>
      <c r="AH47" s="155">
        <v>0.77999999999999992</v>
      </c>
      <c r="AI47" s="63"/>
      <c r="AJ47" s="44" t="s">
        <v>34</v>
      </c>
      <c r="AK47" s="203">
        <v>17</v>
      </c>
      <c r="AL47" s="204">
        <f t="shared" si="12"/>
        <v>43.73</v>
      </c>
      <c r="AM47" s="204">
        <f t="shared" si="9"/>
        <v>1.0533333333333335</v>
      </c>
      <c r="AN47" s="204">
        <f t="shared" si="10"/>
        <v>2.5266666666666668</v>
      </c>
      <c r="AO47" s="207">
        <v>0</v>
      </c>
      <c r="AP47" s="207">
        <v>0</v>
      </c>
      <c r="AQ47" s="207">
        <v>0</v>
      </c>
      <c r="AR47" s="206">
        <f>$AH47</f>
        <v>0.77999999999999992</v>
      </c>
      <c r="AS47" s="67"/>
      <c r="AT47" s="184"/>
      <c r="AU47" s="120" t="s">
        <v>2</v>
      </c>
      <c r="AV47" s="117">
        <f>SQRT(($AB$246-AA33)^2+($AC$246-AB33)^2+($AH$246-AC33)^2)</f>
        <v>4.4482505924614237</v>
      </c>
      <c r="AX47" s="88"/>
      <c r="AZ47" s="221"/>
      <c r="BA47" s="221"/>
      <c r="BB47" s="221"/>
      <c r="BC47" s="221"/>
      <c r="BD47" s="221"/>
      <c r="BE47" s="221"/>
      <c r="BF47" s="221"/>
      <c r="BG47" s="221"/>
      <c r="BH47" s="221"/>
      <c r="BI47" s="221"/>
      <c r="BJ47" s="221"/>
    </row>
    <row r="48" spans="2:62" s="61" customFormat="1" ht="15" customHeight="1" thickTop="1" thickBot="1" x14ac:dyDescent="0.25">
      <c r="B48" s="180" t="s">
        <v>16</v>
      </c>
      <c r="C48" s="25" t="s">
        <v>35</v>
      </c>
      <c r="D48" s="153">
        <v>70.633333333333326</v>
      </c>
      <c r="E48" s="154">
        <v>-12.99</v>
      </c>
      <c r="F48" s="154">
        <v>-15.596666666666666</v>
      </c>
      <c r="G48" s="155">
        <v>0.35333333333333333</v>
      </c>
      <c r="H48" s="63"/>
      <c r="I48" s="45" t="s">
        <v>35</v>
      </c>
      <c r="J48" s="203">
        <v>18</v>
      </c>
      <c r="K48" s="204">
        <f t="shared" si="11"/>
        <v>70.633333333333326</v>
      </c>
      <c r="L48" s="204">
        <f t="shared" si="7"/>
        <v>-12.99</v>
      </c>
      <c r="M48" s="204">
        <f t="shared" si="8"/>
        <v>-15.596666666666666</v>
      </c>
      <c r="N48" s="206">
        <f>$AH48</f>
        <v>0.35333333333333333</v>
      </c>
      <c r="O48" s="207">
        <v>0</v>
      </c>
      <c r="P48" s="207">
        <v>0</v>
      </c>
      <c r="Q48" s="207">
        <v>0</v>
      </c>
      <c r="R48" s="67"/>
      <c r="S48" s="184"/>
      <c r="T48" s="121" t="s">
        <v>39</v>
      </c>
      <c r="U48" s="117">
        <f>SQRT(($AB$247-D46)^2+($AC$247-E46)^2+($AH$247-F46)^2)</f>
        <v>1.1405359364010521</v>
      </c>
      <c r="W48" s="88"/>
      <c r="Y48" s="180" t="s">
        <v>16</v>
      </c>
      <c r="Z48" s="25" t="s">
        <v>35</v>
      </c>
      <c r="AA48" s="153">
        <v>70.633333333333326</v>
      </c>
      <c r="AB48" s="154">
        <v>-12.99</v>
      </c>
      <c r="AC48" s="154">
        <v>-15.596666666666666</v>
      </c>
      <c r="AD48" s="153">
        <v>0</v>
      </c>
      <c r="AE48" s="154">
        <v>0</v>
      </c>
      <c r="AF48" s="154">
        <v>0</v>
      </c>
      <c r="AG48" s="154">
        <v>0</v>
      </c>
      <c r="AH48" s="155">
        <v>0.35333333333333333</v>
      </c>
      <c r="AI48" s="63"/>
      <c r="AJ48" s="45" t="s">
        <v>35</v>
      </c>
      <c r="AK48" s="203">
        <v>18</v>
      </c>
      <c r="AL48" s="204">
        <f t="shared" si="12"/>
        <v>70.633333333333326</v>
      </c>
      <c r="AM48" s="204">
        <f t="shared" si="9"/>
        <v>-12.99</v>
      </c>
      <c r="AN48" s="204">
        <f t="shared" si="10"/>
        <v>-15.596666666666666</v>
      </c>
      <c r="AO48" s="206">
        <f>$AH48</f>
        <v>0.35333333333333333</v>
      </c>
      <c r="AP48" s="207">
        <v>0</v>
      </c>
      <c r="AQ48" s="207">
        <v>0</v>
      </c>
      <c r="AR48" s="207">
        <v>0</v>
      </c>
      <c r="AS48" s="67"/>
      <c r="AT48" s="184"/>
      <c r="AU48" s="122" t="s">
        <v>39</v>
      </c>
      <c r="AV48" s="117">
        <f>SQRT(($AB$247-AA46)^2+($AC$247-AB46)^2+($AH$247-AC46)^2)</f>
        <v>1.1405359364010521</v>
      </c>
      <c r="AX48" s="88"/>
      <c r="AZ48" s="221"/>
      <c r="BA48" s="221"/>
      <c r="BB48" s="221"/>
      <c r="BC48" s="221"/>
      <c r="BD48" s="221"/>
      <c r="BE48" s="221"/>
      <c r="BF48" s="221"/>
      <c r="BG48" s="221"/>
      <c r="BH48" s="221"/>
      <c r="BI48" s="221"/>
      <c r="BJ48" s="221"/>
    </row>
    <row r="49" spans="1:62" s="61" customFormat="1" ht="15" customHeight="1" thickTop="1" thickBot="1" x14ac:dyDescent="0.25">
      <c r="B49" s="180" t="s">
        <v>17</v>
      </c>
      <c r="C49" s="26" t="s">
        <v>36</v>
      </c>
      <c r="D49" s="153">
        <v>67.11333333333333</v>
      </c>
      <c r="E49" s="154">
        <v>26.956666666666667</v>
      </c>
      <c r="F49" s="154">
        <v>-3.6799999999999997</v>
      </c>
      <c r="G49" s="155">
        <v>0.38666666666666671</v>
      </c>
      <c r="H49" s="63"/>
      <c r="I49" s="46" t="s">
        <v>36</v>
      </c>
      <c r="J49" s="203">
        <v>19</v>
      </c>
      <c r="K49" s="204">
        <f t="shared" si="11"/>
        <v>67.11333333333333</v>
      </c>
      <c r="L49" s="204">
        <f t="shared" si="7"/>
        <v>26.956666666666667</v>
      </c>
      <c r="M49" s="204">
        <f t="shared" si="8"/>
        <v>-3.6799999999999997</v>
      </c>
      <c r="N49" s="207">
        <v>0</v>
      </c>
      <c r="O49" s="206">
        <f>$AH49</f>
        <v>0.38666666666666671</v>
      </c>
      <c r="P49" s="207">
        <v>0</v>
      </c>
      <c r="Q49" s="207">
        <v>0</v>
      </c>
      <c r="R49" s="67"/>
      <c r="S49" s="184"/>
      <c r="T49" s="123" t="s">
        <v>25</v>
      </c>
      <c r="U49" s="117">
        <f>SQRT(($AB$248-D36)^2+($AC$248-E36)^2+($AH$248-F36)^2)</f>
        <v>4.5778706840626242</v>
      </c>
      <c r="W49" s="88"/>
      <c r="Y49" s="180" t="s">
        <v>17</v>
      </c>
      <c r="Z49" s="26" t="s">
        <v>36</v>
      </c>
      <c r="AA49" s="153">
        <v>67.11333333333333</v>
      </c>
      <c r="AB49" s="154">
        <v>26.956666666666667</v>
      </c>
      <c r="AC49" s="154">
        <v>-3.6799999999999997</v>
      </c>
      <c r="AD49" s="153">
        <v>0</v>
      </c>
      <c r="AE49" s="154">
        <v>0</v>
      </c>
      <c r="AF49" s="154">
        <v>0</v>
      </c>
      <c r="AG49" s="154">
        <v>0</v>
      </c>
      <c r="AH49" s="155">
        <v>0.38666666666666671</v>
      </c>
      <c r="AI49" s="63"/>
      <c r="AJ49" s="46" t="s">
        <v>36</v>
      </c>
      <c r="AK49" s="203">
        <v>19</v>
      </c>
      <c r="AL49" s="204">
        <f t="shared" si="12"/>
        <v>67.11333333333333</v>
      </c>
      <c r="AM49" s="204">
        <f t="shared" si="9"/>
        <v>26.956666666666667</v>
      </c>
      <c r="AN49" s="204">
        <f t="shared" si="10"/>
        <v>-3.6799999999999997</v>
      </c>
      <c r="AO49" s="207">
        <v>0</v>
      </c>
      <c r="AP49" s="206">
        <f>$AH49</f>
        <v>0.38666666666666671</v>
      </c>
      <c r="AQ49" s="207">
        <v>0</v>
      </c>
      <c r="AR49" s="207">
        <v>0</v>
      </c>
      <c r="AS49" s="67"/>
      <c r="AT49" s="184"/>
      <c r="AU49" s="124" t="s">
        <v>25</v>
      </c>
      <c r="AV49" s="117">
        <f>SQRT(($AB$248-AA36)^2+($AC$248-AB36)^2+($AH$248-AC36)^2)</f>
        <v>4.5778706840626242</v>
      </c>
      <c r="AX49" s="88"/>
      <c r="AZ49" s="221"/>
      <c r="BA49" s="221"/>
      <c r="BB49" s="221"/>
      <c r="BC49" s="221"/>
      <c r="BD49" s="221"/>
      <c r="BE49" s="221"/>
      <c r="BF49" s="221"/>
      <c r="BG49" s="221"/>
      <c r="BH49" s="221"/>
      <c r="BI49" s="221"/>
      <c r="BJ49" s="221"/>
    </row>
    <row r="50" spans="1:62" s="61" customFormat="1" ht="15" customHeight="1" thickTop="1" thickBot="1" x14ac:dyDescent="0.25">
      <c r="B50" s="180" t="s">
        <v>18</v>
      </c>
      <c r="C50" s="27" t="s">
        <v>37</v>
      </c>
      <c r="D50" s="153">
        <v>32.376666666666665</v>
      </c>
      <c r="E50" s="154">
        <v>0.69000000000000006</v>
      </c>
      <c r="F50" s="154">
        <v>1.39</v>
      </c>
      <c r="G50" s="155">
        <v>1.2733333333333334</v>
      </c>
      <c r="H50" s="63"/>
      <c r="I50" s="47" t="s">
        <v>37</v>
      </c>
      <c r="J50" s="203">
        <v>20</v>
      </c>
      <c r="K50" s="204">
        <f t="shared" si="11"/>
        <v>32.376666666666665</v>
      </c>
      <c r="L50" s="204">
        <f t="shared" si="7"/>
        <v>0.69000000000000006</v>
      </c>
      <c r="M50" s="204">
        <f t="shared" si="8"/>
        <v>1.39</v>
      </c>
      <c r="N50" s="207">
        <v>0</v>
      </c>
      <c r="O50" s="207">
        <v>0</v>
      </c>
      <c r="P50" s="207">
        <v>0</v>
      </c>
      <c r="Q50" s="207">
        <v>0</v>
      </c>
      <c r="R50" s="67"/>
      <c r="S50" s="184"/>
      <c r="T50" s="125" t="s">
        <v>22</v>
      </c>
      <c r="U50" s="117">
        <f>SQRT(($AB$249-D32)^2+($AC$249-E32)^2+($AH$249-F32)^2)</f>
        <v>5.5233252866567781</v>
      </c>
      <c r="W50" s="88"/>
      <c r="Y50" s="180" t="s">
        <v>18</v>
      </c>
      <c r="Z50" s="27" t="s">
        <v>37</v>
      </c>
      <c r="AA50" s="153">
        <v>32.376666666666665</v>
      </c>
      <c r="AB50" s="154">
        <v>0.69000000000000006</v>
      </c>
      <c r="AC50" s="154">
        <v>1.39</v>
      </c>
      <c r="AD50" s="153">
        <v>0</v>
      </c>
      <c r="AE50" s="154">
        <v>0</v>
      </c>
      <c r="AF50" s="154">
        <v>0</v>
      </c>
      <c r="AG50" s="154">
        <v>0</v>
      </c>
      <c r="AH50" s="155">
        <v>1.2733333333333334</v>
      </c>
      <c r="AI50" s="63"/>
      <c r="AJ50" s="47" t="s">
        <v>37</v>
      </c>
      <c r="AK50" s="203">
        <v>20</v>
      </c>
      <c r="AL50" s="204">
        <f t="shared" si="12"/>
        <v>32.376666666666665</v>
      </c>
      <c r="AM50" s="204">
        <f t="shared" si="9"/>
        <v>0.69000000000000006</v>
      </c>
      <c r="AN50" s="204">
        <f t="shared" si="10"/>
        <v>1.39</v>
      </c>
      <c r="AO50" s="207">
        <v>0</v>
      </c>
      <c r="AP50" s="207">
        <v>0</v>
      </c>
      <c r="AQ50" s="207">
        <v>0</v>
      </c>
      <c r="AR50" s="207">
        <v>0</v>
      </c>
      <c r="AS50" s="67"/>
      <c r="AT50" s="184"/>
      <c r="AU50" s="126" t="s">
        <v>22</v>
      </c>
      <c r="AV50" s="117">
        <f>SQRT(($AB$249-AA32)^2+($AC$249-AB32)^2+($AH$249-AC32)^2)</f>
        <v>5.5233252866567781</v>
      </c>
      <c r="AX50" s="88"/>
      <c r="AZ50" s="221"/>
      <c r="BA50" s="221"/>
      <c r="BB50" s="221"/>
      <c r="BC50" s="221"/>
      <c r="BD50" s="221"/>
      <c r="BE50" s="221"/>
      <c r="BF50" s="221"/>
      <c r="BG50" s="221"/>
      <c r="BH50" s="221"/>
      <c r="BI50" s="221"/>
      <c r="BJ50" s="221"/>
    </row>
    <row r="51" spans="1:62" s="61" customFormat="1" ht="15" customHeight="1" thickTop="1" thickBot="1" x14ac:dyDescent="0.25">
      <c r="B51" s="180" t="s">
        <v>86</v>
      </c>
      <c r="C51" s="28" t="s">
        <v>38</v>
      </c>
      <c r="D51" s="171">
        <v>32.846666666666671</v>
      </c>
      <c r="E51" s="172">
        <v>0.91</v>
      </c>
      <c r="F51" s="172">
        <v>1.9333333333333333</v>
      </c>
      <c r="G51" s="173">
        <v>1.2266666666666666</v>
      </c>
      <c r="H51" s="63"/>
      <c r="I51" s="47" t="s">
        <v>38</v>
      </c>
      <c r="J51" s="203">
        <v>21</v>
      </c>
      <c r="K51" s="204">
        <f t="shared" si="11"/>
        <v>32.846666666666671</v>
      </c>
      <c r="L51" s="204">
        <f t="shared" si="7"/>
        <v>0.91</v>
      </c>
      <c r="M51" s="204">
        <f t="shared" si="8"/>
        <v>1.9333333333333333</v>
      </c>
      <c r="N51" s="207">
        <v>0</v>
      </c>
      <c r="O51" s="207">
        <v>0</v>
      </c>
      <c r="P51" s="207">
        <v>0</v>
      </c>
      <c r="Q51" s="207">
        <v>0</v>
      </c>
      <c r="R51" s="67"/>
      <c r="S51" s="185"/>
      <c r="T51" s="127" t="s">
        <v>21</v>
      </c>
      <c r="U51" s="128">
        <f>SQRT(($AB$250-D31)^2+($AC$250-E31)^2+($AH$250-F31)^2)</f>
        <v>2.7838203166791446</v>
      </c>
      <c r="W51" s="88"/>
      <c r="Y51" s="180" t="s">
        <v>86</v>
      </c>
      <c r="Z51" s="28" t="s">
        <v>38</v>
      </c>
      <c r="AA51" s="171">
        <v>32.846666666666671</v>
      </c>
      <c r="AB51" s="172">
        <v>0.91</v>
      </c>
      <c r="AC51" s="172">
        <v>1.9333333333333333</v>
      </c>
      <c r="AD51" s="171">
        <v>0</v>
      </c>
      <c r="AE51" s="172">
        <v>0</v>
      </c>
      <c r="AF51" s="172">
        <v>0</v>
      </c>
      <c r="AG51" s="172">
        <v>0</v>
      </c>
      <c r="AH51" s="173">
        <v>1.2266666666666666</v>
      </c>
      <c r="AI51" s="63"/>
      <c r="AJ51" s="47" t="s">
        <v>38</v>
      </c>
      <c r="AK51" s="203">
        <v>21</v>
      </c>
      <c r="AL51" s="204">
        <f t="shared" si="12"/>
        <v>32.846666666666671</v>
      </c>
      <c r="AM51" s="204">
        <f t="shared" si="9"/>
        <v>0.91</v>
      </c>
      <c r="AN51" s="204">
        <f t="shared" si="10"/>
        <v>1.9333333333333333</v>
      </c>
      <c r="AO51" s="207">
        <v>0</v>
      </c>
      <c r="AP51" s="207">
        <v>0</v>
      </c>
      <c r="AQ51" s="207">
        <v>0</v>
      </c>
      <c r="AR51" s="207">
        <v>0</v>
      </c>
      <c r="AS51" s="67"/>
      <c r="AT51" s="185"/>
      <c r="AU51" s="129" t="s">
        <v>21</v>
      </c>
      <c r="AV51" s="128">
        <f>SQRT(($AB$250-AA31)^2+($AC$250-AB31)^2+($AH$250-AC31)^2)</f>
        <v>2.7838203166791446</v>
      </c>
      <c r="AX51" s="88"/>
      <c r="AZ51" s="221"/>
      <c r="BA51" s="221"/>
      <c r="BB51" s="221"/>
      <c r="BC51" s="221"/>
      <c r="BD51" s="221"/>
      <c r="BE51" s="221"/>
      <c r="BF51" s="221"/>
      <c r="BG51" s="221"/>
      <c r="BH51" s="221"/>
      <c r="BI51" s="221"/>
      <c r="BJ51" s="221"/>
    </row>
    <row r="52" spans="1:62" s="61" customFormat="1" ht="12" thickBot="1" x14ac:dyDescent="0.25">
      <c r="B52" s="182"/>
      <c r="C52" s="67"/>
      <c r="D52" s="80"/>
      <c r="E52" s="80"/>
      <c r="F52" s="80"/>
      <c r="G52" s="80"/>
      <c r="H52" s="67"/>
      <c r="I52" s="67"/>
      <c r="J52" s="134"/>
      <c r="R52" s="67"/>
      <c r="S52" s="68"/>
      <c r="T52" s="131"/>
      <c r="U52" s="132"/>
      <c r="W52" s="88"/>
      <c r="Y52" s="182"/>
      <c r="Z52" s="67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226"/>
      <c r="BA52" s="226"/>
      <c r="BB52" s="226"/>
      <c r="BC52" s="226"/>
      <c r="BD52" s="226"/>
      <c r="BE52" s="226"/>
      <c r="BF52" s="221"/>
      <c r="BG52" s="221"/>
      <c r="BH52" s="221"/>
      <c r="BI52" s="221"/>
      <c r="BJ52" s="221"/>
    </row>
    <row r="53" spans="1:62" s="61" customFormat="1" ht="15.6" customHeight="1" thickTop="1" thickBot="1" x14ac:dyDescent="0.25">
      <c r="B53" s="180"/>
      <c r="C53" s="89">
        <v>3</v>
      </c>
      <c r="D53" s="57" t="s">
        <v>19</v>
      </c>
      <c r="E53" s="57" t="s">
        <v>20</v>
      </c>
      <c r="F53" s="57" t="s">
        <v>21</v>
      </c>
      <c r="G53" s="60" t="s">
        <v>3</v>
      </c>
      <c r="H53" s="63"/>
      <c r="I53" s="67"/>
      <c r="J53" s="67"/>
      <c r="K53" s="83" t="s">
        <v>19</v>
      </c>
      <c r="L53" s="84" t="s">
        <v>20</v>
      </c>
      <c r="M53" s="84" t="s">
        <v>21</v>
      </c>
      <c r="N53" s="83" t="s">
        <v>0</v>
      </c>
      <c r="O53" s="84" t="s">
        <v>1</v>
      </c>
      <c r="P53" s="84" t="s">
        <v>2</v>
      </c>
      <c r="Q53" s="85" t="s">
        <v>39</v>
      </c>
      <c r="R53" s="72"/>
      <c r="S53" s="186" t="s">
        <v>76</v>
      </c>
      <c r="T53" s="86" t="s">
        <v>68</v>
      </c>
      <c r="U53" s="87">
        <f>((1-10^(-G71))/(1-10^(-G60))*100)-40</f>
        <v>26.957192130263095</v>
      </c>
      <c r="W53" s="88"/>
      <c r="Y53" s="180"/>
      <c r="Z53" s="89">
        <v>3</v>
      </c>
      <c r="AA53" s="57" t="s">
        <v>19</v>
      </c>
      <c r="AB53" s="57" t="s">
        <v>20</v>
      </c>
      <c r="AC53" s="57" t="s">
        <v>21</v>
      </c>
      <c r="AD53" s="57" t="s">
        <v>19</v>
      </c>
      <c r="AE53" s="57" t="s">
        <v>20</v>
      </c>
      <c r="AF53" s="57" t="s">
        <v>21</v>
      </c>
      <c r="AG53" s="58" t="s">
        <v>3</v>
      </c>
      <c r="AH53" s="59" t="s">
        <v>3</v>
      </c>
      <c r="AI53" s="63"/>
      <c r="AJ53" s="67"/>
      <c r="AK53" s="208"/>
      <c r="AL53" s="209" t="s">
        <v>19</v>
      </c>
      <c r="AM53" s="209" t="s">
        <v>20</v>
      </c>
      <c r="AN53" s="209" t="s">
        <v>21</v>
      </c>
      <c r="AO53" s="209" t="s">
        <v>0</v>
      </c>
      <c r="AP53" s="209" t="s">
        <v>1</v>
      </c>
      <c r="AQ53" s="209" t="s">
        <v>2</v>
      </c>
      <c r="AR53" s="209" t="s">
        <v>39</v>
      </c>
      <c r="AS53" s="72"/>
      <c r="AT53" s="186" t="s">
        <v>76</v>
      </c>
      <c r="AU53" s="90" t="s">
        <v>68</v>
      </c>
      <c r="AV53" s="87">
        <f>((1-10^(-AH71))/(1-10^(-AH60))*100)-40</f>
        <v>26.957192130263095</v>
      </c>
      <c r="AX53" s="88"/>
      <c r="AZ53" s="224" t="s">
        <v>96</v>
      </c>
      <c r="BA53" s="224"/>
      <c r="BB53" s="224"/>
      <c r="BC53" s="224"/>
      <c r="BD53" s="224"/>
      <c r="BE53" s="224"/>
      <c r="BF53" s="224"/>
      <c r="BG53" s="221"/>
      <c r="BH53" s="221"/>
      <c r="BI53" s="221"/>
      <c r="BJ53" s="221"/>
    </row>
    <row r="54" spans="1:62" s="61" customFormat="1" ht="15" customHeight="1" thickTop="1" thickBot="1" x14ac:dyDescent="0.25">
      <c r="A54" s="89">
        <v>3</v>
      </c>
      <c r="B54" s="180" t="s">
        <v>4</v>
      </c>
      <c r="C54" s="10" t="s">
        <v>21</v>
      </c>
      <c r="D54" s="153">
        <v>41.393333333333338</v>
      </c>
      <c r="E54" s="154">
        <v>8.9100000000000019</v>
      </c>
      <c r="F54" s="154">
        <v>-23.986666666666668</v>
      </c>
      <c r="G54" s="155">
        <v>0.88666666666666671</v>
      </c>
      <c r="H54" s="63"/>
      <c r="I54" s="29" t="s">
        <v>21</v>
      </c>
      <c r="J54" s="203">
        <v>1</v>
      </c>
      <c r="K54" s="204">
        <f>D54</f>
        <v>41.393333333333338</v>
      </c>
      <c r="L54" s="204">
        <f t="shared" ref="L54:L74" si="13">E54</f>
        <v>8.9100000000000019</v>
      </c>
      <c r="M54" s="204">
        <f t="shared" ref="M54:M74" si="14">F54</f>
        <v>-23.986666666666668</v>
      </c>
      <c r="N54" s="205">
        <v>0</v>
      </c>
      <c r="O54" s="205">
        <v>0</v>
      </c>
      <c r="P54" s="205">
        <v>0</v>
      </c>
      <c r="Q54" s="205">
        <v>0</v>
      </c>
      <c r="R54" s="72"/>
      <c r="S54" s="187"/>
      <c r="T54" s="91" t="s">
        <v>69</v>
      </c>
      <c r="U54" s="92">
        <f>((1-10^(-G72))/(1-10^(-G62))*100)-40</f>
        <v>28.304672034615493</v>
      </c>
      <c r="W54" s="88"/>
      <c r="Y54" s="180" t="s">
        <v>4</v>
      </c>
      <c r="Z54" s="10" t="s">
        <v>21</v>
      </c>
      <c r="AA54" s="153">
        <v>41.393333333333338</v>
      </c>
      <c r="AB54" s="154">
        <v>8.9100000000000019</v>
      </c>
      <c r="AC54" s="154">
        <v>-23.986666666666668</v>
      </c>
      <c r="AD54" s="153">
        <v>0</v>
      </c>
      <c r="AE54" s="154">
        <v>0</v>
      </c>
      <c r="AF54" s="154">
        <v>0</v>
      </c>
      <c r="AG54" s="154">
        <v>0</v>
      </c>
      <c r="AH54" s="155">
        <v>0.88666666666666671</v>
      </c>
      <c r="AI54" s="63"/>
      <c r="AJ54" s="29" t="s">
        <v>21</v>
      </c>
      <c r="AK54" s="203">
        <v>1</v>
      </c>
      <c r="AL54" s="204">
        <f>AA54</f>
        <v>41.393333333333338</v>
      </c>
      <c r="AM54" s="204">
        <f t="shared" ref="AM54:AM74" si="15">AB54</f>
        <v>8.9100000000000019</v>
      </c>
      <c r="AN54" s="204">
        <f t="shared" ref="AN54:AN74" si="16">AC54</f>
        <v>-23.986666666666668</v>
      </c>
      <c r="AO54" s="205">
        <v>0</v>
      </c>
      <c r="AP54" s="205">
        <v>0</v>
      </c>
      <c r="AQ54" s="205">
        <v>0</v>
      </c>
      <c r="AR54" s="205">
        <v>0</v>
      </c>
      <c r="AS54" s="72"/>
      <c r="AT54" s="187"/>
      <c r="AU54" s="93" t="s">
        <v>69</v>
      </c>
      <c r="AV54" s="92">
        <f>((1-10^(-AH72))/(1-10^(-AH62))*100)-40</f>
        <v>28.304672034615493</v>
      </c>
      <c r="AX54" s="88"/>
      <c r="AZ54" s="221"/>
      <c r="BA54" s="221"/>
      <c r="BB54" s="221"/>
      <c r="BC54" s="221"/>
      <c r="BD54" s="221"/>
      <c r="BE54" s="221"/>
      <c r="BF54" s="221"/>
      <c r="BG54" s="221"/>
      <c r="BH54" s="221"/>
      <c r="BI54" s="221"/>
      <c r="BJ54" s="221"/>
    </row>
    <row r="55" spans="1:62" s="61" customFormat="1" ht="15" customHeight="1" thickTop="1" thickBot="1" x14ac:dyDescent="0.25">
      <c r="B55" s="180" t="s">
        <v>5</v>
      </c>
      <c r="C55" s="11" t="s">
        <v>22</v>
      </c>
      <c r="D55" s="153">
        <v>55.526666666666664</v>
      </c>
      <c r="E55" s="154">
        <v>-35.619999999999997</v>
      </c>
      <c r="F55" s="154">
        <v>12.363333333333335</v>
      </c>
      <c r="G55" s="155">
        <v>0.82333333333333325</v>
      </c>
      <c r="H55" s="63"/>
      <c r="I55" s="30" t="s">
        <v>22</v>
      </c>
      <c r="J55" s="203">
        <v>2</v>
      </c>
      <c r="K55" s="204">
        <f t="shared" ref="K55:K74" si="17">D55</f>
        <v>55.526666666666664</v>
      </c>
      <c r="L55" s="204">
        <f t="shared" si="13"/>
        <v>-35.619999999999997</v>
      </c>
      <c r="M55" s="204">
        <f t="shared" si="14"/>
        <v>12.363333333333335</v>
      </c>
      <c r="N55" s="205">
        <v>0</v>
      </c>
      <c r="O55" s="205">
        <v>0</v>
      </c>
      <c r="P55" s="205">
        <v>0</v>
      </c>
      <c r="Q55" s="205">
        <v>0</v>
      </c>
      <c r="R55" s="72"/>
      <c r="S55" s="187"/>
      <c r="T55" s="48" t="s">
        <v>70</v>
      </c>
      <c r="U55" s="94">
        <f>((1-10^(-G66))/(1-10^(-G56))*100)-40</f>
        <v>26.4332384608566</v>
      </c>
      <c r="W55" s="88"/>
      <c r="Y55" s="180" t="s">
        <v>5</v>
      </c>
      <c r="Z55" s="11" t="s">
        <v>22</v>
      </c>
      <c r="AA55" s="153">
        <v>55.526666666666664</v>
      </c>
      <c r="AB55" s="154">
        <v>-35.619999999999997</v>
      </c>
      <c r="AC55" s="154">
        <v>12.363333333333335</v>
      </c>
      <c r="AD55" s="153">
        <v>0</v>
      </c>
      <c r="AE55" s="154">
        <v>0</v>
      </c>
      <c r="AF55" s="154">
        <v>0</v>
      </c>
      <c r="AG55" s="154">
        <v>0</v>
      </c>
      <c r="AH55" s="155">
        <v>0.82333333333333325</v>
      </c>
      <c r="AI55" s="63"/>
      <c r="AJ55" s="30" t="s">
        <v>22</v>
      </c>
      <c r="AK55" s="203">
        <v>2</v>
      </c>
      <c r="AL55" s="204">
        <f t="shared" ref="AL55:AL74" si="18">AA55</f>
        <v>55.526666666666664</v>
      </c>
      <c r="AM55" s="204">
        <f t="shared" si="15"/>
        <v>-35.619999999999997</v>
      </c>
      <c r="AN55" s="204">
        <f t="shared" si="16"/>
        <v>12.363333333333335</v>
      </c>
      <c r="AO55" s="205">
        <v>0</v>
      </c>
      <c r="AP55" s="205">
        <v>0</v>
      </c>
      <c r="AQ55" s="205">
        <v>0</v>
      </c>
      <c r="AR55" s="205">
        <v>0</v>
      </c>
      <c r="AS55" s="72"/>
      <c r="AT55" s="187"/>
      <c r="AU55" s="50" t="s">
        <v>70</v>
      </c>
      <c r="AV55" s="94">
        <f>((1-10^(-AH66))/(1-10^(-AH56))*100)-40</f>
        <v>26.4332384608566</v>
      </c>
      <c r="AX55" s="88"/>
      <c r="AZ55" s="221"/>
      <c r="BA55" s="221"/>
      <c r="BB55" s="221"/>
      <c r="BC55" s="221"/>
      <c r="BD55" s="221"/>
      <c r="BE55" s="221"/>
      <c r="BF55" s="221"/>
      <c r="BG55" s="221"/>
      <c r="BH55" s="221"/>
      <c r="BI55" s="221"/>
      <c r="BJ55" s="221"/>
    </row>
    <row r="56" spans="1:62" s="61" customFormat="1" ht="15" customHeight="1" thickTop="1" thickBot="1" x14ac:dyDescent="0.25">
      <c r="B56" s="180" t="s">
        <v>6</v>
      </c>
      <c r="C56" s="12" t="s">
        <v>2</v>
      </c>
      <c r="D56" s="153">
        <v>81.286666666666676</v>
      </c>
      <c r="E56" s="154">
        <v>-4.6933333333333325</v>
      </c>
      <c r="F56" s="154">
        <v>60.473333333333336</v>
      </c>
      <c r="G56" s="155">
        <v>0.83333333333333337</v>
      </c>
      <c r="H56" s="63"/>
      <c r="I56" s="31" t="s">
        <v>2</v>
      </c>
      <c r="J56" s="203">
        <v>3</v>
      </c>
      <c r="K56" s="204">
        <f t="shared" si="17"/>
        <v>81.286666666666676</v>
      </c>
      <c r="L56" s="204">
        <f t="shared" si="13"/>
        <v>-4.6933333333333325</v>
      </c>
      <c r="M56" s="204">
        <f t="shared" si="14"/>
        <v>60.473333333333336</v>
      </c>
      <c r="N56" s="205">
        <v>0</v>
      </c>
      <c r="O56" s="205">
        <v>0</v>
      </c>
      <c r="P56" s="206">
        <f>$G56</f>
        <v>0.83333333333333337</v>
      </c>
      <c r="Q56" s="205">
        <v>0</v>
      </c>
      <c r="R56" s="72"/>
      <c r="S56" s="188"/>
      <c r="T56" s="49" t="s">
        <v>71</v>
      </c>
      <c r="U56" s="95">
        <f>((1-10^(-G63))/(1-10^(-G69))*100)-40</f>
        <v>26.313869076003471</v>
      </c>
      <c r="W56" s="88"/>
      <c r="Y56" s="180" t="s">
        <v>6</v>
      </c>
      <c r="Z56" s="12" t="s">
        <v>2</v>
      </c>
      <c r="AA56" s="153">
        <v>81.286666666666676</v>
      </c>
      <c r="AB56" s="154">
        <v>-4.6933333333333325</v>
      </c>
      <c r="AC56" s="154">
        <v>60.473333333333336</v>
      </c>
      <c r="AD56" s="153">
        <v>0</v>
      </c>
      <c r="AE56" s="154">
        <v>0</v>
      </c>
      <c r="AF56" s="154">
        <v>0</v>
      </c>
      <c r="AG56" s="154">
        <v>0</v>
      </c>
      <c r="AH56" s="155">
        <v>0.83333333333333337</v>
      </c>
      <c r="AI56" s="63"/>
      <c r="AJ56" s="31" t="s">
        <v>2</v>
      </c>
      <c r="AK56" s="203">
        <v>3</v>
      </c>
      <c r="AL56" s="204">
        <f t="shared" si="18"/>
        <v>81.286666666666676</v>
      </c>
      <c r="AM56" s="204">
        <f t="shared" si="15"/>
        <v>-4.6933333333333325</v>
      </c>
      <c r="AN56" s="204">
        <f t="shared" si="16"/>
        <v>60.473333333333336</v>
      </c>
      <c r="AO56" s="205">
        <v>0</v>
      </c>
      <c r="AP56" s="205">
        <v>0</v>
      </c>
      <c r="AQ56" s="206">
        <f>$AH56</f>
        <v>0.83333333333333337</v>
      </c>
      <c r="AR56" s="205">
        <v>0</v>
      </c>
      <c r="AS56" s="72"/>
      <c r="AT56" s="188"/>
      <c r="AU56" s="51" t="s">
        <v>71</v>
      </c>
      <c r="AV56" s="95">
        <f>((1-10^(-AH63))/(1-10^(-AH69))*100)-40</f>
        <v>26.313869076003471</v>
      </c>
      <c r="AX56" s="88"/>
      <c r="AZ56" s="221"/>
      <c r="BA56" s="221"/>
      <c r="BB56" s="221"/>
      <c r="BC56" s="221"/>
      <c r="BD56" s="221"/>
      <c r="BE56" s="221"/>
      <c r="BF56" s="221"/>
      <c r="BG56" s="221"/>
      <c r="BH56" s="221"/>
      <c r="BI56" s="221"/>
      <c r="BJ56" s="221"/>
    </row>
    <row r="57" spans="1:62" s="61" customFormat="1" ht="15" customHeight="1" thickTop="1" thickBot="1" x14ac:dyDescent="0.25">
      <c r="B57" s="180" t="s">
        <v>7</v>
      </c>
      <c r="C57" s="13" t="s">
        <v>23</v>
      </c>
      <c r="D57" s="153">
        <v>77.11</v>
      </c>
      <c r="E57" s="154">
        <v>0.73</v>
      </c>
      <c r="F57" s="154">
        <v>0.89333333333333342</v>
      </c>
      <c r="G57" s="155">
        <v>0.11333333333333333</v>
      </c>
      <c r="H57" s="63"/>
      <c r="I57" s="32" t="s">
        <v>23</v>
      </c>
      <c r="J57" s="203">
        <v>4</v>
      </c>
      <c r="K57" s="204">
        <f t="shared" si="17"/>
        <v>77.11</v>
      </c>
      <c r="L57" s="204">
        <f t="shared" si="13"/>
        <v>0.73</v>
      </c>
      <c r="M57" s="204">
        <f t="shared" si="14"/>
        <v>0.89333333333333342</v>
      </c>
      <c r="N57" s="205">
        <v>0</v>
      </c>
      <c r="O57" s="205">
        <v>0</v>
      </c>
      <c r="P57" s="205">
        <v>0</v>
      </c>
      <c r="Q57" s="205">
        <v>0</v>
      </c>
      <c r="R57" s="72"/>
      <c r="S57" s="186" t="s">
        <v>77</v>
      </c>
      <c r="T57" s="96" t="s">
        <v>72</v>
      </c>
      <c r="U57" s="97">
        <f>((1-10^(-G64))/(1-10^(-G60))*100)-70</f>
        <v>19.354608366249693</v>
      </c>
      <c r="W57" s="88"/>
      <c r="Y57" s="180" t="s">
        <v>7</v>
      </c>
      <c r="Z57" s="13" t="s">
        <v>23</v>
      </c>
      <c r="AA57" s="153">
        <v>77.11</v>
      </c>
      <c r="AB57" s="154">
        <v>0.73</v>
      </c>
      <c r="AC57" s="154">
        <v>0.89333333333333342</v>
      </c>
      <c r="AD57" s="153">
        <v>0</v>
      </c>
      <c r="AE57" s="154">
        <v>0</v>
      </c>
      <c r="AF57" s="154">
        <v>0</v>
      </c>
      <c r="AG57" s="154">
        <v>0</v>
      </c>
      <c r="AH57" s="155">
        <v>0.11333333333333333</v>
      </c>
      <c r="AI57" s="63"/>
      <c r="AJ57" s="32" t="s">
        <v>23</v>
      </c>
      <c r="AK57" s="203">
        <v>4</v>
      </c>
      <c r="AL57" s="204">
        <f t="shared" si="18"/>
        <v>77.11</v>
      </c>
      <c r="AM57" s="204">
        <f t="shared" si="15"/>
        <v>0.73</v>
      </c>
      <c r="AN57" s="204">
        <f t="shared" si="16"/>
        <v>0.89333333333333342</v>
      </c>
      <c r="AO57" s="205">
        <v>0</v>
      </c>
      <c r="AP57" s="205">
        <v>0</v>
      </c>
      <c r="AQ57" s="205">
        <v>0</v>
      </c>
      <c r="AR57" s="205">
        <v>0</v>
      </c>
      <c r="AS57" s="72"/>
      <c r="AT57" s="186" t="s">
        <v>77</v>
      </c>
      <c r="AU57" s="98" t="s">
        <v>72</v>
      </c>
      <c r="AV57" s="97">
        <f>((1-10^(-AH64))/(1-10^(-AH60))*100)-70</f>
        <v>19.354608366249693</v>
      </c>
      <c r="AX57" s="88"/>
      <c r="AZ57" s="221"/>
      <c r="BA57" s="221"/>
      <c r="BB57" s="221"/>
      <c r="BC57" s="221"/>
      <c r="BD57" s="221"/>
      <c r="BE57" s="221"/>
      <c r="BF57" s="221"/>
      <c r="BG57" s="221"/>
      <c r="BH57" s="221"/>
      <c r="BI57" s="221"/>
      <c r="BJ57" s="221"/>
    </row>
    <row r="58" spans="1:62" s="61" customFormat="1" ht="15" customHeight="1" thickTop="1" thickBot="1" x14ac:dyDescent="0.25">
      <c r="B58" s="180" t="s">
        <v>8</v>
      </c>
      <c r="C58" s="14" t="s">
        <v>24</v>
      </c>
      <c r="D58" s="153">
        <v>65.820000000000007</v>
      </c>
      <c r="E58" s="154">
        <v>0.75666666666666671</v>
      </c>
      <c r="F58" s="154">
        <v>1.21</v>
      </c>
      <c r="G58" s="155">
        <v>0.3</v>
      </c>
      <c r="H58" s="63"/>
      <c r="I58" s="33" t="s">
        <v>24</v>
      </c>
      <c r="J58" s="203">
        <v>5</v>
      </c>
      <c r="K58" s="204">
        <f t="shared" si="17"/>
        <v>65.820000000000007</v>
      </c>
      <c r="L58" s="204">
        <f t="shared" si="13"/>
        <v>0.75666666666666671</v>
      </c>
      <c r="M58" s="204">
        <f t="shared" si="14"/>
        <v>1.21</v>
      </c>
      <c r="N58" s="205">
        <v>0</v>
      </c>
      <c r="O58" s="205">
        <v>0</v>
      </c>
      <c r="P58" s="205">
        <v>0</v>
      </c>
      <c r="Q58" s="205">
        <v>0</v>
      </c>
      <c r="R58" s="67"/>
      <c r="S58" s="187"/>
      <c r="T58" s="91" t="s">
        <v>73</v>
      </c>
      <c r="U58" s="99">
        <f>((1-10^(-G67))/(1-10^(-G62))*100)-70</f>
        <v>18.917077118584359</v>
      </c>
      <c r="W58" s="88"/>
      <c r="Y58" s="180" t="s">
        <v>8</v>
      </c>
      <c r="Z58" s="14" t="s">
        <v>24</v>
      </c>
      <c r="AA58" s="153">
        <v>65.820000000000007</v>
      </c>
      <c r="AB58" s="154">
        <v>0.75666666666666671</v>
      </c>
      <c r="AC58" s="154">
        <v>1.21</v>
      </c>
      <c r="AD58" s="153">
        <v>0</v>
      </c>
      <c r="AE58" s="154">
        <v>0</v>
      </c>
      <c r="AF58" s="154">
        <v>0</v>
      </c>
      <c r="AG58" s="154">
        <v>0</v>
      </c>
      <c r="AH58" s="155">
        <v>0.3</v>
      </c>
      <c r="AI58" s="63"/>
      <c r="AJ58" s="33" t="s">
        <v>24</v>
      </c>
      <c r="AK58" s="203">
        <v>5</v>
      </c>
      <c r="AL58" s="204">
        <f t="shared" si="18"/>
        <v>65.820000000000007</v>
      </c>
      <c r="AM58" s="204">
        <f t="shared" si="15"/>
        <v>0.75666666666666671</v>
      </c>
      <c r="AN58" s="204">
        <f t="shared" si="16"/>
        <v>1.21</v>
      </c>
      <c r="AO58" s="205">
        <v>0</v>
      </c>
      <c r="AP58" s="205">
        <v>0</v>
      </c>
      <c r="AQ58" s="205">
        <v>0</v>
      </c>
      <c r="AR58" s="205">
        <v>0</v>
      </c>
      <c r="AS58" s="67"/>
      <c r="AT58" s="187"/>
      <c r="AU58" s="93" t="s">
        <v>73</v>
      </c>
      <c r="AV58" s="99">
        <f>((1-10^(-AH67))/(1-10^(-AH62))*100)-70</f>
        <v>18.917077118584359</v>
      </c>
      <c r="AX58" s="88"/>
      <c r="AZ58" s="221"/>
      <c r="BA58" s="221"/>
      <c r="BB58" s="221"/>
      <c r="BC58" s="221"/>
      <c r="BD58" s="221"/>
      <c r="BE58" s="221"/>
      <c r="BF58" s="221"/>
      <c r="BG58" s="221"/>
      <c r="BH58" s="221"/>
      <c r="BI58" s="221"/>
      <c r="BJ58" s="221"/>
    </row>
    <row r="59" spans="1:62" s="61" customFormat="1" ht="15" customHeight="1" thickTop="1" thickBot="1" x14ac:dyDescent="0.25">
      <c r="B59" s="180" t="s">
        <v>9</v>
      </c>
      <c r="C59" s="15" t="s">
        <v>25</v>
      </c>
      <c r="D59" s="153">
        <v>53.273333333333333</v>
      </c>
      <c r="E59" s="154">
        <v>44.686666666666667</v>
      </c>
      <c r="F59" s="154">
        <v>22.603333333333335</v>
      </c>
      <c r="G59" s="155">
        <v>0.90666666666666673</v>
      </c>
      <c r="H59" s="63"/>
      <c r="I59" s="34" t="s">
        <v>25</v>
      </c>
      <c r="J59" s="203">
        <v>6</v>
      </c>
      <c r="K59" s="204">
        <f t="shared" si="17"/>
        <v>53.273333333333333</v>
      </c>
      <c r="L59" s="204">
        <f t="shared" si="13"/>
        <v>44.686666666666667</v>
      </c>
      <c r="M59" s="204">
        <f t="shared" si="14"/>
        <v>22.603333333333335</v>
      </c>
      <c r="N59" s="205">
        <v>0</v>
      </c>
      <c r="O59" s="205">
        <v>0</v>
      </c>
      <c r="P59" s="205">
        <v>0</v>
      </c>
      <c r="Q59" s="205">
        <v>0</v>
      </c>
      <c r="R59" s="67"/>
      <c r="S59" s="187"/>
      <c r="T59" s="48" t="s">
        <v>74</v>
      </c>
      <c r="U59" s="100">
        <f>((1-10^(-G65))/(1-10^(-G56))*100)-70</f>
        <v>19.302966091269226</v>
      </c>
      <c r="W59" s="88"/>
      <c r="Y59" s="180" t="s">
        <v>9</v>
      </c>
      <c r="Z59" s="15" t="s">
        <v>25</v>
      </c>
      <c r="AA59" s="153">
        <v>53.273333333333333</v>
      </c>
      <c r="AB59" s="154">
        <v>44.686666666666667</v>
      </c>
      <c r="AC59" s="154">
        <v>22.603333333333335</v>
      </c>
      <c r="AD59" s="153">
        <v>0</v>
      </c>
      <c r="AE59" s="154">
        <v>0</v>
      </c>
      <c r="AF59" s="154">
        <v>0</v>
      </c>
      <c r="AG59" s="154">
        <v>0</v>
      </c>
      <c r="AH59" s="155">
        <v>0.90666666666666673</v>
      </c>
      <c r="AI59" s="63"/>
      <c r="AJ59" s="34" t="s">
        <v>25</v>
      </c>
      <c r="AK59" s="203">
        <v>6</v>
      </c>
      <c r="AL59" s="204">
        <f t="shared" si="18"/>
        <v>53.273333333333333</v>
      </c>
      <c r="AM59" s="204">
        <f t="shared" si="15"/>
        <v>44.686666666666667</v>
      </c>
      <c r="AN59" s="204">
        <f t="shared" si="16"/>
        <v>22.603333333333335</v>
      </c>
      <c r="AO59" s="205">
        <v>0</v>
      </c>
      <c r="AP59" s="205">
        <v>0</v>
      </c>
      <c r="AQ59" s="205">
        <v>0</v>
      </c>
      <c r="AR59" s="205">
        <v>0</v>
      </c>
      <c r="AS59" s="67"/>
      <c r="AT59" s="187"/>
      <c r="AU59" s="50" t="s">
        <v>74</v>
      </c>
      <c r="AV59" s="100">
        <f>((1-10^(-AH65))/(1-10^(-AH56))*100)-70</f>
        <v>19.302966091269226</v>
      </c>
      <c r="AX59" s="88"/>
      <c r="AZ59" s="221"/>
      <c r="BA59" s="221"/>
      <c r="BB59" s="221"/>
      <c r="BC59" s="221"/>
      <c r="BD59" s="221"/>
      <c r="BE59" s="221"/>
      <c r="BF59" s="221"/>
      <c r="BG59" s="221"/>
      <c r="BH59" s="221"/>
      <c r="BI59" s="221"/>
      <c r="BJ59" s="221"/>
    </row>
    <row r="60" spans="1:62" s="61" customFormat="1" ht="15" customHeight="1" thickTop="1" thickBot="1" x14ac:dyDescent="0.25">
      <c r="B60" s="180" t="s">
        <v>85</v>
      </c>
      <c r="C60" s="16" t="s">
        <v>0</v>
      </c>
      <c r="D60" s="156">
        <v>59.949999999999996</v>
      </c>
      <c r="E60" s="157">
        <v>-22.830000000000002</v>
      </c>
      <c r="F60" s="157">
        <v>-29.356666666666669</v>
      </c>
      <c r="G60" s="158">
        <v>0.77333333333333343</v>
      </c>
      <c r="H60" s="63"/>
      <c r="I60" s="35" t="s">
        <v>0</v>
      </c>
      <c r="J60" s="203">
        <v>7</v>
      </c>
      <c r="K60" s="204">
        <f t="shared" si="17"/>
        <v>59.949999999999996</v>
      </c>
      <c r="L60" s="204">
        <f t="shared" si="13"/>
        <v>-22.830000000000002</v>
      </c>
      <c r="M60" s="204">
        <f t="shared" si="14"/>
        <v>-29.356666666666669</v>
      </c>
      <c r="N60" s="206">
        <f>$AH60</f>
        <v>0.77333333333333343</v>
      </c>
      <c r="O60" s="207">
        <v>0</v>
      </c>
      <c r="P60" s="207">
        <v>0</v>
      </c>
      <c r="Q60" s="207">
        <v>0</v>
      </c>
      <c r="R60" s="67"/>
      <c r="S60" s="188"/>
      <c r="T60" s="49" t="s">
        <v>75</v>
      </c>
      <c r="U60" s="101">
        <f>((1-10^(-G70))/(1-10^(-G69))*100)-70</f>
        <v>21.428581676846861</v>
      </c>
      <c r="W60" s="88"/>
      <c r="Y60" s="180" t="s">
        <v>85</v>
      </c>
      <c r="Z60" s="16" t="s">
        <v>0</v>
      </c>
      <c r="AA60" s="153">
        <v>59.949999999999996</v>
      </c>
      <c r="AB60" s="154">
        <v>-22.830000000000002</v>
      </c>
      <c r="AC60" s="154">
        <v>-29.356666666666669</v>
      </c>
      <c r="AD60" s="153">
        <v>0</v>
      </c>
      <c r="AE60" s="154">
        <v>0</v>
      </c>
      <c r="AF60" s="154">
        <v>0</v>
      </c>
      <c r="AG60" s="154">
        <v>0</v>
      </c>
      <c r="AH60" s="155">
        <v>0.77333333333333343</v>
      </c>
      <c r="AI60" s="63"/>
      <c r="AJ60" s="35" t="s">
        <v>0</v>
      </c>
      <c r="AK60" s="203">
        <v>7</v>
      </c>
      <c r="AL60" s="204">
        <f t="shared" si="18"/>
        <v>59.949999999999996</v>
      </c>
      <c r="AM60" s="204">
        <f t="shared" si="15"/>
        <v>-22.830000000000002</v>
      </c>
      <c r="AN60" s="204">
        <f t="shared" si="16"/>
        <v>-29.356666666666669</v>
      </c>
      <c r="AO60" s="206">
        <f>$AH60</f>
        <v>0.77333333333333343</v>
      </c>
      <c r="AP60" s="207">
        <v>0</v>
      </c>
      <c r="AQ60" s="207">
        <v>0</v>
      </c>
      <c r="AR60" s="207">
        <v>0</v>
      </c>
      <c r="AS60" s="67"/>
      <c r="AT60" s="188"/>
      <c r="AU60" s="51" t="s">
        <v>75</v>
      </c>
      <c r="AV60" s="101">
        <f>((1-10^(-AH70))/(1-10^(-AH69))*100)-70</f>
        <v>21.428581676846861</v>
      </c>
      <c r="AX60" s="88"/>
      <c r="AZ60" s="221"/>
      <c r="BA60" s="221"/>
      <c r="BB60" s="221"/>
      <c r="BC60" s="221"/>
      <c r="BD60" s="221"/>
      <c r="BE60" s="221"/>
      <c r="BF60" s="221"/>
      <c r="BG60" s="221"/>
      <c r="BH60" s="221"/>
      <c r="BI60" s="221"/>
      <c r="BJ60" s="221"/>
    </row>
    <row r="61" spans="1:62" s="61" customFormat="1" ht="15" customHeight="1" thickTop="1" thickBot="1" x14ac:dyDescent="0.25">
      <c r="B61" s="181" t="s">
        <v>10</v>
      </c>
      <c r="C61" s="17" t="s">
        <v>26</v>
      </c>
      <c r="D61" s="159">
        <v>84.263333333333335</v>
      </c>
      <c r="E61" s="160">
        <v>0.15333333333333335</v>
      </c>
      <c r="F61" s="160">
        <v>0.80333333333333334</v>
      </c>
      <c r="G61" s="161">
        <v>0</v>
      </c>
      <c r="H61" s="63"/>
      <c r="I61" s="36" t="s">
        <v>26</v>
      </c>
      <c r="J61" s="203">
        <v>8</v>
      </c>
      <c r="K61" s="204">
        <f t="shared" si="17"/>
        <v>84.263333333333335</v>
      </c>
      <c r="L61" s="204">
        <f t="shared" si="13"/>
        <v>0.15333333333333335</v>
      </c>
      <c r="M61" s="204">
        <f t="shared" si="14"/>
        <v>0.80333333333333334</v>
      </c>
      <c r="N61" s="207">
        <v>0</v>
      </c>
      <c r="O61" s="207">
        <v>0</v>
      </c>
      <c r="P61" s="207">
        <v>0</v>
      </c>
      <c r="Q61" s="207">
        <v>0</v>
      </c>
      <c r="R61" s="67"/>
      <c r="S61" s="189" t="s">
        <v>66</v>
      </c>
      <c r="T61" s="195" t="s">
        <v>42</v>
      </c>
      <c r="U61" s="193">
        <f>MAX(U53:U56)-MIN(U53:U56)</f>
        <v>1.9908029586120222</v>
      </c>
      <c r="W61" s="88"/>
      <c r="Y61" s="181" t="s">
        <v>10</v>
      </c>
      <c r="Z61" s="17" t="s">
        <v>26</v>
      </c>
      <c r="AA61" s="159">
        <v>84.263333333333335</v>
      </c>
      <c r="AB61" s="160">
        <v>0.15333333333333335</v>
      </c>
      <c r="AC61" s="160">
        <v>0.80333333333333334</v>
      </c>
      <c r="AD61" s="175">
        <v>0</v>
      </c>
      <c r="AE61" s="160">
        <v>0</v>
      </c>
      <c r="AF61" s="160">
        <v>0</v>
      </c>
      <c r="AG61" s="160">
        <v>0</v>
      </c>
      <c r="AH61" s="161">
        <v>0</v>
      </c>
      <c r="AI61" s="63"/>
      <c r="AJ61" s="36" t="s">
        <v>26</v>
      </c>
      <c r="AK61" s="203">
        <v>8</v>
      </c>
      <c r="AL61" s="204">
        <f t="shared" si="18"/>
        <v>84.263333333333335</v>
      </c>
      <c r="AM61" s="204">
        <f t="shared" si="15"/>
        <v>0.15333333333333335</v>
      </c>
      <c r="AN61" s="204">
        <f t="shared" si="16"/>
        <v>0.80333333333333334</v>
      </c>
      <c r="AO61" s="207">
        <v>0</v>
      </c>
      <c r="AP61" s="207">
        <v>0</v>
      </c>
      <c r="AQ61" s="207">
        <v>0</v>
      </c>
      <c r="AR61" s="207">
        <v>0</v>
      </c>
      <c r="AS61" s="67"/>
      <c r="AT61" s="189" t="s">
        <v>66</v>
      </c>
      <c r="AU61" s="191" t="s">
        <v>42</v>
      </c>
      <c r="AV61" s="193">
        <f>MAX(AV53:AV56)-MIN(AV53:AV56)</f>
        <v>1.9908029586120222</v>
      </c>
      <c r="AX61" s="88"/>
      <c r="AZ61" s="221"/>
      <c r="BA61" s="221"/>
      <c r="BB61" s="221"/>
      <c r="BC61" s="221"/>
      <c r="BD61" s="221"/>
      <c r="BE61" s="221"/>
      <c r="BF61" s="221"/>
      <c r="BG61" s="221"/>
      <c r="BH61" s="221"/>
      <c r="BI61" s="221"/>
      <c r="BJ61" s="221"/>
    </row>
    <row r="62" spans="1:62" s="61" customFormat="1" ht="15" customHeight="1" thickTop="1" thickBot="1" x14ac:dyDescent="0.25">
      <c r="B62" s="181" t="s">
        <v>81</v>
      </c>
      <c r="C62" s="18" t="s">
        <v>1</v>
      </c>
      <c r="D62" s="162">
        <v>54.839999999999996</v>
      </c>
      <c r="E62" s="163">
        <v>47.443333333333328</v>
      </c>
      <c r="F62" s="163">
        <v>-2.5366666666666666</v>
      </c>
      <c r="G62" s="164">
        <v>0.86333333333333329</v>
      </c>
      <c r="H62" s="63"/>
      <c r="I62" s="37" t="s">
        <v>1</v>
      </c>
      <c r="J62" s="203">
        <v>9</v>
      </c>
      <c r="K62" s="204">
        <f t="shared" si="17"/>
        <v>54.839999999999996</v>
      </c>
      <c r="L62" s="204">
        <f t="shared" si="13"/>
        <v>47.443333333333328</v>
      </c>
      <c r="M62" s="204">
        <f t="shared" si="14"/>
        <v>-2.5366666666666666</v>
      </c>
      <c r="N62" s="207">
        <v>0</v>
      </c>
      <c r="O62" s="206">
        <f>$AH62</f>
        <v>0.86333333333333329</v>
      </c>
      <c r="P62" s="207">
        <v>0</v>
      </c>
      <c r="Q62" s="207">
        <v>0</v>
      </c>
      <c r="R62" s="67"/>
      <c r="S62" s="190"/>
      <c r="T62" s="196"/>
      <c r="U62" s="194"/>
      <c r="W62" s="88"/>
      <c r="Y62" s="181" t="s">
        <v>81</v>
      </c>
      <c r="Z62" s="18" t="s">
        <v>1</v>
      </c>
      <c r="AA62" s="162">
        <v>54.839999999999996</v>
      </c>
      <c r="AB62" s="163">
        <v>47.443333333333328</v>
      </c>
      <c r="AC62" s="163">
        <v>-2.5366666666666666</v>
      </c>
      <c r="AD62" s="176">
        <v>0</v>
      </c>
      <c r="AE62" s="163">
        <v>0</v>
      </c>
      <c r="AF62" s="163">
        <v>0</v>
      </c>
      <c r="AG62" s="163">
        <v>0</v>
      </c>
      <c r="AH62" s="164">
        <v>0.86333333333333329</v>
      </c>
      <c r="AI62" s="63"/>
      <c r="AJ62" s="37" t="s">
        <v>1</v>
      </c>
      <c r="AK62" s="203">
        <v>9</v>
      </c>
      <c r="AL62" s="204">
        <f t="shared" si="18"/>
        <v>54.839999999999996</v>
      </c>
      <c r="AM62" s="204">
        <f t="shared" si="15"/>
        <v>47.443333333333328</v>
      </c>
      <c r="AN62" s="204">
        <f t="shared" si="16"/>
        <v>-2.5366666666666666</v>
      </c>
      <c r="AO62" s="207">
        <v>0</v>
      </c>
      <c r="AP62" s="206">
        <f>$AH62</f>
        <v>0.86333333333333329</v>
      </c>
      <c r="AQ62" s="207">
        <v>0</v>
      </c>
      <c r="AR62" s="207">
        <v>0</v>
      </c>
      <c r="AS62" s="67"/>
      <c r="AT62" s="190"/>
      <c r="AU62" s="192"/>
      <c r="AV62" s="194"/>
      <c r="AX62" s="88"/>
      <c r="AZ62" s="221"/>
      <c r="BA62" s="221"/>
      <c r="BB62" s="221"/>
      <c r="BC62" s="221"/>
      <c r="BD62" s="221"/>
      <c r="BE62" s="221"/>
      <c r="BF62" s="221"/>
      <c r="BG62" s="221"/>
      <c r="BH62" s="221"/>
      <c r="BI62" s="221"/>
      <c r="BJ62" s="221"/>
    </row>
    <row r="63" spans="1:62" s="61" customFormat="1" ht="15" customHeight="1" thickTop="1" thickBot="1" x14ac:dyDescent="0.25">
      <c r="B63" s="181" t="s">
        <v>82</v>
      </c>
      <c r="C63" s="19" t="s">
        <v>27</v>
      </c>
      <c r="D63" s="162">
        <v>59.85</v>
      </c>
      <c r="E63" s="163">
        <v>0.57666666666666666</v>
      </c>
      <c r="F63" s="163">
        <v>1.8833333333333335</v>
      </c>
      <c r="G63" s="164">
        <v>0.40333333333333332</v>
      </c>
      <c r="H63" s="63"/>
      <c r="I63" s="38" t="s">
        <v>27</v>
      </c>
      <c r="J63" s="203">
        <v>10</v>
      </c>
      <c r="K63" s="204">
        <f t="shared" si="17"/>
        <v>59.85</v>
      </c>
      <c r="L63" s="204">
        <f t="shared" si="13"/>
        <v>0.57666666666666666</v>
      </c>
      <c r="M63" s="204">
        <f t="shared" si="14"/>
        <v>1.8833333333333335</v>
      </c>
      <c r="N63" s="207">
        <v>0</v>
      </c>
      <c r="O63" s="207">
        <v>0</v>
      </c>
      <c r="P63" s="207">
        <v>0</v>
      </c>
      <c r="Q63" s="206">
        <f>$AH63</f>
        <v>0.40333333333333332</v>
      </c>
      <c r="R63" s="67"/>
      <c r="W63" s="88"/>
      <c r="Y63" s="181" t="s">
        <v>82</v>
      </c>
      <c r="Z63" s="19" t="s">
        <v>27</v>
      </c>
      <c r="AA63" s="162">
        <v>59.85</v>
      </c>
      <c r="AB63" s="163">
        <v>0.57666666666666666</v>
      </c>
      <c r="AC63" s="163">
        <v>1.8833333333333335</v>
      </c>
      <c r="AD63" s="176">
        <v>0</v>
      </c>
      <c r="AE63" s="163">
        <v>0</v>
      </c>
      <c r="AF63" s="163">
        <v>0</v>
      </c>
      <c r="AG63" s="163">
        <v>0</v>
      </c>
      <c r="AH63" s="164">
        <v>0.40333333333333332</v>
      </c>
      <c r="AI63" s="63"/>
      <c r="AJ63" s="38" t="s">
        <v>27</v>
      </c>
      <c r="AK63" s="203">
        <v>10</v>
      </c>
      <c r="AL63" s="204">
        <f t="shared" si="18"/>
        <v>59.85</v>
      </c>
      <c r="AM63" s="204">
        <f t="shared" si="15"/>
        <v>0.57666666666666666</v>
      </c>
      <c r="AN63" s="204">
        <f t="shared" si="16"/>
        <v>1.8833333333333335</v>
      </c>
      <c r="AO63" s="207">
        <v>0</v>
      </c>
      <c r="AP63" s="207">
        <v>0</v>
      </c>
      <c r="AQ63" s="207">
        <v>0</v>
      </c>
      <c r="AR63" s="206">
        <f>$AH63</f>
        <v>0.40333333333333332</v>
      </c>
      <c r="AS63" s="67"/>
      <c r="AU63" s="102"/>
      <c r="AX63" s="88"/>
      <c r="AZ63" s="221"/>
      <c r="BA63" s="221"/>
      <c r="BB63" s="221"/>
      <c r="BC63" s="221"/>
      <c r="BD63" s="221"/>
      <c r="BE63" s="221"/>
      <c r="BF63" s="221"/>
      <c r="BG63" s="221"/>
      <c r="BH63" s="221"/>
      <c r="BI63" s="221"/>
      <c r="BJ63" s="221"/>
    </row>
    <row r="64" spans="1:62" s="61" customFormat="1" ht="15" customHeight="1" thickTop="1" thickBot="1" x14ac:dyDescent="0.25">
      <c r="B64" s="181" t="s">
        <v>83</v>
      </c>
      <c r="C64" s="20" t="s">
        <v>28</v>
      </c>
      <c r="D64" s="162">
        <v>63.923333333333339</v>
      </c>
      <c r="E64" s="163">
        <v>-19.283333333333335</v>
      </c>
      <c r="F64" s="163">
        <v>-24.503333333333334</v>
      </c>
      <c r="G64" s="164">
        <v>0.59</v>
      </c>
      <c r="H64" s="63"/>
      <c r="I64" s="39" t="s">
        <v>28</v>
      </c>
      <c r="J64" s="203">
        <v>11</v>
      </c>
      <c r="K64" s="204">
        <f t="shared" si="17"/>
        <v>63.923333333333339</v>
      </c>
      <c r="L64" s="204">
        <f t="shared" si="13"/>
        <v>-19.283333333333335</v>
      </c>
      <c r="M64" s="204">
        <f t="shared" si="14"/>
        <v>-24.503333333333334</v>
      </c>
      <c r="N64" s="206">
        <f>$AH64</f>
        <v>0.59</v>
      </c>
      <c r="O64" s="207">
        <v>0</v>
      </c>
      <c r="P64" s="207">
        <v>0</v>
      </c>
      <c r="Q64" s="207">
        <v>0</v>
      </c>
      <c r="R64" s="67"/>
      <c r="S64" s="183" t="s">
        <v>64</v>
      </c>
      <c r="T64" s="103" t="s">
        <v>23</v>
      </c>
      <c r="U64" s="104">
        <f>SQRT((E57-(E61-(((D61-D57)/(D61-D74))*(E61-E74))))^2+(F57-(F61-(((D61-D57)/(D61-D74))*(F61-F74))))^2)</f>
        <v>0.47616289726647276</v>
      </c>
      <c r="W64" s="88"/>
      <c r="Y64" s="181" t="s">
        <v>83</v>
      </c>
      <c r="Z64" s="20" t="s">
        <v>28</v>
      </c>
      <c r="AA64" s="162">
        <v>63.923333333333339</v>
      </c>
      <c r="AB64" s="163">
        <v>-19.283333333333335</v>
      </c>
      <c r="AC64" s="163">
        <v>-24.503333333333334</v>
      </c>
      <c r="AD64" s="176">
        <v>0</v>
      </c>
      <c r="AE64" s="163">
        <v>0</v>
      </c>
      <c r="AF64" s="163">
        <v>0</v>
      </c>
      <c r="AG64" s="163">
        <v>0</v>
      </c>
      <c r="AH64" s="164">
        <v>0.59</v>
      </c>
      <c r="AI64" s="63"/>
      <c r="AJ64" s="39" t="s">
        <v>28</v>
      </c>
      <c r="AK64" s="203">
        <v>11</v>
      </c>
      <c r="AL64" s="204">
        <f t="shared" si="18"/>
        <v>63.923333333333339</v>
      </c>
      <c r="AM64" s="204">
        <f t="shared" si="15"/>
        <v>-19.283333333333335</v>
      </c>
      <c r="AN64" s="204">
        <f t="shared" si="16"/>
        <v>-24.503333333333334</v>
      </c>
      <c r="AO64" s="206">
        <f>$AH64</f>
        <v>0.59</v>
      </c>
      <c r="AP64" s="207">
        <v>0</v>
      </c>
      <c r="AQ64" s="207">
        <v>0</v>
      </c>
      <c r="AR64" s="207">
        <v>0</v>
      </c>
      <c r="AS64" s="67"/>
      <c r="AT64" s="183" t="s">
        <v>64</v>
      </c>
      <c r="AU64" s="105" t="s">
        <v>23</v>
      </c>
      <c r="AV64" s="104">
        <f>SQRT((AB57-(AB61-(((AA61-AA57)/(AA61-AA74))*(AB61-AB74))))^2+(AC57-(AC61-(((AA61-AA57)/(AA61-AA74))*(AC61-AC74))))^2)</f>
        <v>0.47616289726647276</v>
      </c>
      <c r="AX64" s="88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</row>
    <row r="65" spans="1:62" s="61" customFormat="1" ht="15" customHeight="1" thickTop="1" thickBot="1" x14ac:dyDescent="0.25">
      <c r="B65" s="181" t="s">
        <v>11</v>
      </c>
      <c r="C65" s="21" t="s">
        <v>29</v>
      </c>
      <c r="D65" s="162">
        <v>81.02</v>
      </c>
      <c r="E65" s="163">
        <v>-4.6333333333333337</v>
      </c>
      <c r="F65" s="163">
        <v>49.126666666666665</v>
      </c>
      <c r="G65" s="164">
        <v>0.62333333333333341</v>
      </c>
      <c r="H65" s="63"/>
      <c r="I65" s="40" t="s">
        <v>29</v>
      </c>
      <c r="J65" s="203">
        <v>12</v>
      </c>
      <c r="K65" s="204">
        <f t="shared" si="17"/>
        <v>81.02</v>
      </c>
      <c r="L65" s="204">
        <f t="shared" si="13"/>
        <v>-4.6333333333333337</v>
      </c>
      <c r="M65" s="204">
        <f t="shared" si="14"/>
        <v>49.126666666666665</v>
      </c>
      <c r="N65" s="207">
        <v>0</v>
      </c>
      <c r="O65" s="207">
        <v>0</v>
      </c>
      <c r="P65" s="206">
        <f>$AH65</f>
        <v>0.62333333333333341</v>
      </c>
      <c r="Q65" s="207">
        <v>0</v>
      </c>
      <c r="R65" s="67"/>
      <c r="S65" s="184"/>
      <c r="T65" s="106" t="s">
        <v>24</v>
      </c>
      <c r="U65" s="100">
        <f>SQRT((E58-(E61-(((D61-D58)/(D61-D74))*(E61-E74))))^2+(F58-(F61-((D61-D58)/(D61-D74)*(F61-F74))))^2)</f>
        <v>0.33191709661783636</v>
      </c>
      <c r="W65" s="88"/>
      <c r="Y65" s="181" t="s">
        <v>11</v>
      </c>
      <c r="Z65" s="21" t="s">
        <v>29</v>
      </c>
      <c r="AA65" s="162">
        <v>81.02</v>
      </c>
      <c r="AB65" s="163">
        <v>-4.6333333333333337</v>
      </c>
      <c r="AC65" s="163">
        <v>49.126666666666665</v>
      </c>
      <c r="AD65" s="176">
        <v>0</v>
      </c>
      <c r="AE65" s="163">
        <v>0</v>
      </c>
      <c r="AF65" s="163">
        <v>0</v>
      </c>
      <c r="AG65" s="163">
        <v>0</v>
      </c>
      <c r="AH65" s="164">
        <v>0.62333333333333341</v>
      </c>
      <c r="AI65" s="63"/>
      <c r="AJ65" s="40" t="s">
        <v>29</v>
      </c>
      <c r="AK65" s="203">
        <v>12</v>
      </c>
      <c r="AL65" s="204">
        <f t="shared" si="18"/>
        <v>81.02</v>
      </c>
      <c r="AM65" s="204">
        <f t="shared" si="15"/>
        <v>-4.6333333333333337</v>
      </c>
      <c r="AN65" s="204">
        <f t="shared" si="16"/>
        <v>49.126666666666665</v>
      </c>
      <c r="AO65" s="207">
        <v>0</v>
      </c>
      <c r="AP65" s="207">
        <v>0</v>
      </c>
      <c r="AQ65" s="206">
        <f>$AH65</f>
        <v>0.62333333333333341</v>
      </c>
      <c r="AR65" s="207">
        <v>0</v>
      </c>
      <c r="AS65" s="67"/>
      <c r="AT65" s="184"/>
      <c r="AU65" s="107" t="s">
        <v>24</v>
      </c>
      <c r="AV65" s="100">
        <f>SQRT((AB58-(AB61-(((AA61-AA58)/(AA61-AA74))*(AB61-AB74))))^2+(AC58-(AC61-((AA61-AA58)/(AA61-AA74)*(AC61-AC74))))^2)</f>
        <v>0.33191709661783636</v>
      </c>
      <c r="AX65" s="88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</row>
    <row r="66" spans="1:62" s="61" customFormat="1" ht="15" customHeight="1" thickTop="1" thickBot="1" x14ac:dyDescent="0.25">
      <c r="B66" s="181" t="s">
        <v>12</v>
      </c>
      <c r="C66" s="21" t="s">
        <v>30</v>
      </c>
      <c r="D66" s="162">
        <v>82.446666666666673</v>
      </c>
      <c r="E66" s="163">
        <v>-3.7833333333333332</v>
      </c>
      <c r="F66" s="163">
        <v>32.82</v>
      </c>
      <c r="G66" s="164">
        <v>0.36333333333333329</v>
      </c>
      <c r="H66" s="63"/>
      <c r="I66" s="40" t="s">
        <v>30</v>
      </c>
      <c r="J66" s="203">
        <v>13</v>
      </c>
      <c r="K66" s="204">
        <f t="shared" si="17"/>
        <v>82.446666666666673</v>
      </c>
      <c r="L66" s="204">
        <f t="shared" si="13"/>
        <v>-3.7833333333333332</v>
      </c>
      <c r="M66" s="204">
        <f t="shared" si="14"/>
        <v>32.82</v>
      </c>
      <c r="N66" s="207">
        <v>0</v>
      </c>
      <c r="O66" s="207">
        <v>0</v>
      </c>
      <c r="P66" s="206">
        <f>$AH66</f>
        <v>0.36333333333333329</v>
      </c>
      <c r="Q66" s="207">
        <v>0</v>
      </c>
      <c r="R66" s="67"/>
      <c r="S66" s="185"/>
      <c r="T66" s="108" t="s">
        <v>32</v>
      </c>
      <c r="U66" s="109">
        <f>SQRT((E68-(E61-(((D61-D68)/(D61-D74))*(E61-E74))))^2+(F68-(F61-((D61-D68)/(D61-D74)*(F61-F74))))^2)</f>
        <v>0.99988316755744555</v>
      </c>
      <c r="W66" s="88"/>
      <c r="Y66" s="181" t="s">
        <v>12</v>
      </c>
      <c r="Z66" s="21" t="s">
        <v>30</v>
      </c>
      <c r="AA66" s="162">
        <v>82.446666666666673</v>
      </c>
      <c r="AB66" s="163">
        <v>-3.7833333333333332</v>
      </c>
      <c r="AC66" s="163">
        <v>32.82</v>
      </c>
      <c r="AD66" s="176">
        <v>0</v>
      </c>
      <c r="AE66" s="163">
        <v>0</v>
      </c>
      <c r="AF66" s="163">
        <v>0</v>
      </c>
      <c r="AG66" s="163">
        <v>0</v>
      </c>
      <c r="AH66" s="164">
        <v>0.36333333333333329</v>
      </c>
      <c r="AI66" s="63"/>
      <c r="AJ66" s="40" t="s">
        <v>30</v>
      </c>
      <c r="AK66" s="203">
        <v>13</v>
      </c>
      <c r="AL66" s="204">
        <f t="shared" si="18"/>
        <v>82.446666666666673</v>
      </c>
      <c r="AM66" s="204">
        <f t="shared" si="15"/>
        <v>-3.7833333333333332</v>
      </c>
      <c r="AN66" s="204">
        <f t="shared" si="16"/>
        <v>32.82</v>
      </c>
      <c r="AO66" s="207">
        <v>0</v>
      </c>
      <c r="AP66" s="207">
        <v>0</v>
      </c>
      <c r="AQ66" s="206">
        <f>$AH66</f>
        <v>0.36333333333333329</v>
      </c>
      <c r="AR66" s="207">
        <v>0</v>
      </c>
      <c r="AS66" s="67"/>
      <c r="AT66" s="185"/>
      <c r="AU66" s="110" t="s">
        <v>32</v>
      </c>
      <c r="AV66" s="109">
        <f>SQRT((AB68-(AB61-(((AA61-AA68)/(AA61-AA74))*(AB61-AB74))))^2+(AC68-(AC61-((AA61-AA68)/(AA61-AA74)*(AC61-AC74))))^2)</f>
        <v>0.99988316755744555</v>
      </c>
      <c r="AX66" s="88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</row>
    <row r="67" spans="1:62" s="61" customFormat="1" ht="15" customHeight="1" thickTop="1" thickBot="1" x14ac:dyDescent="0.25">
      <c r="B67" s="181" t="s">
        <v>84</v>
      </c>
      <c r="C67" s="22" t="s">
        <v>31</v>
      </c>
      <c r="D67" s="165">
        <v>59.436666666666667</v>
      </c>
      <c r="E67" s="166">
        <v>38.36</v>
      </c>
      <c r="F67" s="166">
        <v>-2.8533333333333335</v>
      </c>
      <c r="G67" s="167">
        <v>0.6333333333333333</v>
      </c>
      <c r="H67" s="63"/>
      <c r="I67" s="41" t="s">
        <v>31</v>
      </c>
      <c r="J67" s="203">
        <v>14</v>
      </c>
      <c r="K67" s="204">
        <f t="shared" si="17"/>
        <v>59.436666666666667</v>
      </c>
      <c r="L67" s="204">
        <f t="shared" si="13"/>
        <v>38.36</v>
      </c>
      <c r="M67" s="204">
        <f t="shared" si="14"/>
        <v>-2.8533333333333335</v>
      </c>
      <c r="N67" s="207">
        <v>0</v>
      </c>
      <c r="O67" s="206">
        <f>$AH67</f>
        <v>0.6333333333333333</v>
      </c>
      <c r="P67" s="207">
        <v>0</v>
      </c>
      <c r="Q67" s="207">
        <v>0</v>
      </c>
      <c r="R67" s="67"/>
      <c r="S67" s="111"/>
      <c r="T67" s="67"/>
      <c r="U67" s="67"/>
      <c r="W67" s="88"/>
      <c r="Y67" s="181" t="s">
        <v>84</v>
      </c>
      <c r="Z67" s="22" t="s">
        <v>31</v>
      </c>
      <c r="AA67" s="165">
        <v>59.436666666666667</v>
      </c>
      <c r="AB67" s="166">
        <v>38.36</v>
      </c>
      <c r="AC67" s="166">
        <v>-2.8533333333333335</v>
      </c>
      <c r="AD67" s="177">
        <v>0</v>
      </c>
      <c r="AE67" s="166">
        <v>0</v>
      </c>
      <c r="AF67" s="166">
        <v>0</v>
      </c>
      <c r="AG67" s="166">
        <v>0</v>
      </c>
      <c r="AH67" s="167">
        <v>0.6333333333333333</v>
      </c>
      <c r="AI67" s="63"/>
      <c r="AJ67" s="41" t="s">
        <v>31</v>
      </c>
      <c r="AK67" s="203">
        <v>14</v>
      </c>
      <c r="AL67" s="204">
        <f t="shared" si="18"/>
        <v>59.436666666666667</v>
      </c>
      <c r="AM67" s="204">
        <f t="shared" si="15"/>
        <v>38.36</v>
      </c>
      <c r="AN67" s="204">
        <f t="shared" si="16"/>
        <v>-2.8533333333333335</v>
      </c>
      <c r="AO67" s="207">
        <v>0</v>
      </c>
      <c r="AP67" s="206">
        <f>$AH67</f>
        <v>0.6333333333333333</v>
      </c>
      <c r="AQ67" s="207">
        <v>0</v>
      </c>
      <c r="AR67" s="207">
        <v>0</v>
      </c>
      <c r="AS67" s="67"/>
      <c r="AT67" s="111"/>
      <c r="AU67" s="112"/>
      <c r="AV67" s="67"/>
      <c r="AX67" s="88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</row>
    <row r="68" spans="1:62" s="61" customFormat="1" ht="15" customHeight="1" thickTop="1" thickBot="1" x14ac:dyDescent="0.25">
      <c r="B68" s="180" t="s">
        <v>13</v>
      </c>
      <c r="C68" s="23" t="s">
        <v>32</v>
      </c>
      <c r="D68" s="168">
        <v>53.70000000000001</v>
      </c>
      <c r="E68" s="169">
        <v>1.53</v>
      </c>
      <c r="F68" s="169">
        <v>1.0999999999999999</v>
      </c>
      <c r="G68" s="170">
        <v>0.54</v>
      </c>
      <c r="H68" s="63"/>
      <c r="I68" s="42" t="s">
        <v>32</v>
      </c>
      <c r="J68" s="203">
        <v>15</v>
      </c>
      <c r="K68" s="204">
        <f t="shared" si="17"/>
        <v>53.70000000000001</v>
      </c>
      <c r="L68" s="204">
        <f t="shared" si="13"/>
        <v>1.53</v>
      </c>
      <c r="M68" s="204">
        <f t="shared" si="14"/>
        <v>1.0999999999999999</v>
      </c>
      <c r="N68" s="207">
        <v>0</v>
      </c>
      <c r="O68" s="207">
        <v>0</v>
      </c>
      <c r="P68" s="207">
        <v>0</v>
      </c>
      <c r="Q68" s="207">
        <v>0</v>
      </c>
      <c r="R68" s="67"/>
      <c r="S68" s="183" t="s">
        <v>65</v>
      </c>
      <c r="T68" s="113" t="s">
        <v>0</v>
      </c>
      <c r="U68" s="114">
        <f>SQRT(($AB$244-D60)^2+($AC$244-E60)^2+($AH$244-F60)^2)</f>
        <v>3.7795869850788941</v>
      </c>
      <c r="W68" s="88"/>
      <c r="Y68" s="180" t="s">
        <v>13</v>
      </c>
      <c r="Z68" s="23" t="s">
        <v>32</v>
      </c>
      <c r="AA68" s="153">
        <v>53.70000000000001</v>
      </c>
      <c r="AB68" s="154">
        <v>1.53</v>
      </c>
      <c r="AC68" s="154">
        <v>1.0999999999999999</v>
      </c>
      <c r="AD68" s="153">
        <v>0</v>
      </c>
      <c r="AE68" s="154">
        <v>0</v>
      </c>
      <c r="AF68" s="154">
        <v>0</v>
      </c>
      <c r="AG68" s="154">
        <v>0</v>
      </c>
      <c r="AH68" s="155">
        <v>0.54</v>
      </c>
      <c r="AI68" s="63"/>
      <c r="AJ68" s="42" t="s">
        <v>32</v>
      </c>
      <c r="AK68" s="203">
        <v>15</v>
      </c>
      <c r="AL68" s="204">
        <f t="shared" si="18"/>
        <v>53.70000000000001</v>
      </c>
      <c r="AM68" s="204">
        <f t="shared" si="15"/>
        <v>1.53</v>
      </c>
      <c r="AN68" s="204">
        <f t="shared" si="16"/>
        <v>1.0999999999999999</v>
      </c>
      <c r="AO68" s="207">
        <v>0</v>
      </c>
      <c r="AP68" s="207">
        <v>0</v>
      </c>
      <c r="AQ68" s="207">
        <v>0</v>
      </c>
      <c r="AR68" s="207">
        <v>0</v>
      </c>
      <c r="AS68" s="67"/>
      <c r="AT68" s="183" t="s">
        <v>65</v>
      </c>
      <c r="AU68" s="115" t="s">
        <v>0</v>
      </c>
      <c r="AV68" s="114">
        <f>SQRT(($AB$244-AA60)^2+($AC$244-AB60)^2+($AH$244-AC60)^2)</f>
        <v>3.7795869850788941</v>
      </c>
      <c r="AX68" s="88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</row>
    <row r="69" spans="1:62" s="61" customFormat="1" ht="15" customHeight="1" thickTop="1" thickBot="1" x14ac:dyDescent="0.25">
      <c r="B69" s="180" t="s">
        <v>14</v>
      </c>
      <c r="C69" s="24" t="s">
        <v>33</v>
      </c>
      <c r="D69" s="153">
        <v>35.306666666666665</v>
      </c>
      <c r="E69" s="154">
        <v>1.33</v>
      </c>
      <c r="F69" s="154">
        <v>3.1566666666666667</v>
      </c>
      <c r="G69" s="155">
        <v>1.0566666666666666</v>
      </c>
      <c r="H69" s="63"/>
      <c r="I69" s="43" t="s">
        <v>33</v>
      </c>
      <c r="J69" s="203">
        <v>16</v>
      </c>
      <c r="K69" s="204">
        <f t="shared" si="17"/>
        <v>35.306666666666665</v>
      </c>
      <c r="L69" s="204">
        <f t="shared" si="13"/>
        <v>1.33</v>
      </c>
      <c r="M69" s="204">
        <f t="shared" si="14"/>
        <v>3.1566666666666667</v>
      </c>
      <c r="N69" s="207">
        <v>0</v>
      </c>
      <c r="O69" s="207">
        <v>0</v>
      </c>
      <c r="P69" s="207">
        <v>0</v>
      </c>
      <c r="Q69" s="206">
        <f>$AH69</f>
        <v>1.0566666666666666</v>
      </c>
      <c r="R69" s="67"/>
      <c r="S69" s="184"/>
      <c r="T69" s="116" t="s">
        <v>1</v>
      </c>
      <c r="U69" s="117">
        <f>SQRT(($AB$245-D62)^2+($AC$245-E62)^2+($AH$245-F62)^2)</f>
        <v>3.8630931763146545</v>
      </c>
      <c r="W69" s="88"/>
      <c r="Y69" s="180" t="s">
        <v>14</v>
      </c>
      <c r="Z69" s="24" t="s">
        <v>33</v>
      </c>
      <c r="AA69" s="153">
        <v>35.306666666666665</v>
      </c>
      <c r="AB69" s="154">
        <v>1.33</v>
      </c>
      <c r="AC69" s="154">
        <v>3.1566666666666667</v>
      </c>
      <c r="AD69" s="153">
        <v>0</v>
      </c>
      <c r="AE69" s="154">
        <v>0</v>
      </c>
      <c r="AF69" s="154">
        <v>0</v>
      </c>
      <c r="AG69" s="154">
        <v>0</v>
      </c>
      <c r="AH69" s="155">
        <v>1.0566666666666666</v>
      </c>
      <c r="AI69" s="63"/>
      <c r="AJ69" s="43" t="s">
        <v>33</v>
      </c>
      <c r="AK69" s="203">
        <v>16</v>
      </c>
      <c r="AL69" s="204">
        <f t="shared" si="18"/>
        <v>35.306666666666665</v>
      </c>
      <c r="AM69" s="204">
        <f t="shared" si="15"/>
        <v>1.33</v>
      </c>
      <c r="AN69" s="204">
        <f t="shared" si="16"/>
        <v>3.1566666666666667</v>
      </c>
      <c r="AO69" s="207">
        <v>0</v>
      </c>
      <c r="AP69" s="207">
        <v>0</v>
      </c>
      <c r="AQ69" s="207">
        <v>0</v>
      </c>
      <c r="AR69" s="206">
        <f>$AH69</f>
        <v>1.0566666666666666</v>
      </c>
      <c r="AS69" s="67"/>
      <c r="AT69" s="184"/>
      <c r="AU69" s="118" t="s">
        <v>1</v>
      </c>
      <c r="AV69" s="117">
        <f>SQRT(($AB$245-AA62)^2+($AC$245-AB62)^2+($AH$245-AC62)^2)</f>
        <v>3.8630931763146545</v>
      </c>
      <c r="AX69" s="88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</row>
    <row r="70" spans="1:62" s="61" customFormat="1" ht="15" customHeight="1" thickTop="1" thickBot="1" x14ac:dyDescent="0.25">
      <c r="B70" s="180" t="s">
        <v>15</v>
      </c>
      <c r="C70" s="24" t="s">
        <v>34</v>
      </c>
      <c r="D70" s="153">
        <v>43.73</v>
      </c>
      <c r="E70" s="154">
        <v>1.0533333333333335</v>
      </c>
      <c r="F70" s="154">
        <v>2.5266666666666668</v>
      </c>
      <c r="G70" s="155">
        <v>0.77999999999999992</v>
      </c>
      <c r="H70" s="63"/>
      <c r="I70" s="44" t="s">
        <v>34</v>
      </c>
      <c r="J70" s="203">
        <v>17</v>
      </c>
      <c r="K70" s="204">
        <f t="shared" si="17"/>
        <v>43.73</v>
      </c>
      <c r="L70" s="204">
        <f t="shared" si="13"/>
        <v>1.0533333333333335</v>
      </c>
      <c r="M70" s="204">
        <f t="shared" si="14"/>
        <v>2.5266666666666668</v>
      </c>
      <c r="N70" s="207">
        <v>0</v>
      </c>
      <c r="O70" s="207">
        <v>0</v>
      </c>
      <c r="P70" s="207">
        <v>0</v>
      </c>
      <c r="Q70" s="206">
        <f>$AH70</f>
        <v>0.77999999999999992</v>
      </c>
      <c r="R70" s="67"/>
      <c r="S70" s="184"/>
      <c r="T70" s="119" t="s">
        <v>2</v>
      </c>
      <c r="U70" s="117">
        <f>SQRT(($AB$246-D56)^2+($AC$246-E56)^2+($AH$246-F56)^2)</f>
        <v>4.4482505924614237</v>
      </c>
      <c r="W70" s="88"/>
      <c r="Y70" s="180" t="s">
        <v>15</v>
      </c>
      <c r="Z70" s="24" t="s">
        <v>34</v>
      </c>
      <c r="AA70" s="153">
        <v>43.73</v>
      </c>
      <c r="AB70" s="154">
        <v>1.0533333333333335</v>
      </c>
      <c r="AC70" s="154">
        <v>2.5266666666666668</v>
      </c>
      <c r="AD70" s="153">
        <v>0</v>
      </c>
      <c r="AE70" s="154">
        <v>0</v>
      </c>
      <c r="AF70" s="154">
        <v>0</v>
      </c>
      <c r="AG70" s="154">
        <v>0</v>
      </c>
      <c r="AH70" s="155">
        <v>0.77999999999999992</v>
      </c>
      <c r="AI70" s="63"/>
      <c r="AJ70" s="44" t="s">
        <v>34</v>
      </c>
      <c r="AK70" s="203">
        <v>17</v>
      </c>
      <c r="AL70" s="204">
        <f t="shared" si="18"/>
        <v>43.73</v>
      </c>
      <c r="AM70" s="204">
        <f t="shared" si="15"/>
        <v>1.0533333333333335</v>
      </c>
      <c r="AN70" s="204">
        <f t="shared" si="16"/>
        <v>2.5266666666666668</v>
      </c>
      <c r="AO70" s="207">
        <v>0</v>
      </c>
      <c r="AP70" s="207">
        <v>0</v>
      </c>
      <c r="AQ70" s="207">
        <v>0</v>
      </c>
      <c r="AR70" s="206">
        <f>$AH70</f>
        <v>0.77999999999999992</v>
      </c>
      <c r="AS70" s="67"/>
      <c r="AT70" s="184"/>
      <c r="AU70" s="120" t="s">
        <v>2</v>
      </c>
      <c r="AV70" s="117">
        <f>SQRT(($AB$246-AA56)^2+($AC$246-AB56)^2+($AH$246-AC56)^2)</f>
        <v>4.4482505924614237</v>
      </c>
      <c r="AX70" s="88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</row>
    <row r="71" spans="1:62" s="61" customFormat="1" ht="15" customHeight="1" thickTop="1" thickBot="1" x14ac:dyDescent="0.25">
      <c r="B71" s="180" t="s">
        <v>16</v>
      </c>
      <c r="C71" s="25" t="s">
        <v>35</v>
      </c>
      <c r="D71" s="153">
        <v>70.633333333333326</v>
      </c>
      <c r="E71" s="154">
        <v>-12.99</v>
      </c>
      <c r="F71" s="154">
        <v>-15.596666666666666</v>
      </c>
      <c r="G71" s="155">
        <v>0.35333333333333333</v>
      </c>
      <c r="H71" s="63"/>
      <c r="I71" s="45" t="s">
        <v>35</v>
      </c>
      <c r="J71" s="203">
        <v>18</v>
      </c>
      <c r="K71" s="204">
        <f t="shared" si="17"/>
        <v>70.633333333333326</v>
      </c>
      <c r="L71" s="204">
        <f t="shared" si="13"/>
        <v>-12.99</v>
      </c>
      <c r="M71" s="204">
        <f t="shared" si="14"/>
        <v>-15.596666666666666</v>
      </c>
      <c r="N71" s="206">
        <f>$AH71</f>
        <v>0.35333333333333333</v>
      </c>
      <c r="O71" s="207">
        <v>0</v>
      </c>
      <c r="P71" s="207">
        <v>0</v>
      </c>
      <c r="Q71" s="207">
        <v>0</v>
      </c>
      <c r="R71" s="67"/>
      <c r="S71" s="184"/>
      <c r="T71" s="121" t="s">
        <v>39</v>
      </c>
      <c r="U71" s="117">
        <f>SQRT(($AB$247-D69)^2+($AC$247-E69)^2+($AH$247-F69)^2)</f>
        <v>1.1405359364010521</v>
      </c>
      <c r="W71" s="88"/>
      <c r="Y71" s="180" t="s">
        <v>16</v>
      </c>
      <c r="Z71" s="25" t="s">
        <v>35</v>
      </c>
      <c r="AA71" s="153">
        <v>70.633333333333326</v>
      </c>
      <c r="AB71" s="154">
        <v>-12.99</v>
      </c>
      <c r="AC71" s="154">
        <v>-15.596666666666666</v>
      </c>
      <c r="AD71" s="153">
        <v>0</v>
      </c>
      <c r="AE71" s="154">
        <v>0</v>
      </c>
      <c r="AF71" s="154">
        <v>0</v>
      </c>
      <c r="AG71" s="154">
        <v>0</v>
      </c>
      <c r="AH71" s="155">
        <v>0.35333333333333333</v>
      </c>
      <c r="AI71" s="63"/>
      <c r="AJ71" s="45" t="s">
        <v>35</v>
      </c>
      <c r="AK71" s="203">
        <v>18</v>
      </c>
      <c r="AL71" s="204">
        <f t="shared" si="18"/>
        <v>70.633333333333326</v>
      </c>
      <c r="AM71" s="204">
        <f t="shared" si="15"/>
        <v>-12.99</v>
      </c>
      <c r="AN71" s="204">
        <f t="shared" si="16"/>
        <v>-15.596666666666666</v>
      </c>
      <c r="AO71" s="206">
        <f>$AH71</f>
        <v>0.35333333333333333</v>
      </c>
      <c r="AP71" s="207">
        <v>0</v>
      </c>
      <c r="AQ71" s="207">
        <v>0</v>
      </c>
      <c r="AR71" s="207">
        <v>0</v>
      </c>
      <c r="AS71" s="67"/>
      <c r="AT71" s="184"/>
      <c r="AU71" s="122" t="s">
        <v>39</v>
      </c>
      <c r="AV71" s="117">
        <f>SQRT(($AB$247-AA69)^2+($AC$247-AB69)^2+($AH$247-AC69)^2)</f>
        <v>1.1405359364010521</v>
      </c>
      <c r="AX71" s="88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</row>
    <row r="72" spans="1:62" s="61" customFormat="1" ht="15" customHeight="1" thickTop="1" thickBot="1" x14ac:dyDescent="0.25">
      <c r="B72" s="180" t="s">
        <v>17</v>
      </c>
      <c r="C72" s="26" t="s">
        <v>36</v>
      </c>
      <c r="D72" s="153">
        <v>67.11333333333333</v>
      </c>
      <c r="E72" s="154">
        <v>26.956666666666667</v>
      </c>
      <c r="F72" s="154">
        <v>-3.6799999999999997</v>
      </c>
      <c r="G72" s="155">
        <v>0.38666666666666671</v>
      </c>
      <c r="H72" s="63"/>
      <c r="I72" s="46" t="s">
        <v>36</v>
      </c>
      <c r="J72" s="203">
        <v>19</v>
      </c>
      <c r="K72" s="204">
        <f t="shared" si="17"/>
        <v>67.11333333333333</v>
      </c>
      <c r="L72" s="204">
        <f t="shared" si="13"/>
        <v>26.956666666666667</v>
      </c>
      <c r="M72" s="204">
        <f t="shared" si="14"/>
        <v>-3.6799999999999997</v>
      </c>
      <c r="N72" s="207">
        <v>0</v>
      </c>
      <c r="O72" s="206">
        <f>$AH72</f>
        <v>0.38666666666666671</v>
      </c>
      <c r="P72" s="207">
        <v>0</v>
      </c>
      <c r="Q72" s="207">
        <v>0</v>
      </c>
      <c r="R72" s="67"/>
      <c r="S72" s="184"/>
      <c r="T72" s="123" t="s">
        <v>25</v>
      </c>
      <c r="U72" s="117">
        <f>SQRT(($AB$248-D59)^2+($AC$248-E59)^2+($AH$248-F59)^2)</f>
        <v>4.5778706840626242</v>
      </c>
      <c r="W72" s="88"/>
      <c r="Y72" s="180" t="s">
        <v>17</v>
      </c>
      <c r="Z72" s="26" t="s">
        <v>36</v>
      </c>
      <c r="AA72" s="153">
        <v>67.11333333333333</v>
      </c>
      <c r="AB72" s="154">
        <v>26.956666666666667</v>
      </c>
      <c r="AC72" s="154">
        <v>-3.6799999999999997</v>
      </c>
      <c r="AD72" s="153">
        <v>0</v>
      </c>
      <c r="AE72" s="154">
        <v>0</v>
      </c>
      <c r="AF72" s="154">
        <v>0</v>
      </c>
      <c r="AG72" s="154">
        <v>0</v>
      </c>
      <c r="AH72" s="155">
        <v>0.38666666666666671</v>
      </c>
      <c r="AI72" s="63"/>
      <c r="AJ72" s="46" t="s">
        <v>36</v>
      </c>
      <c r="AK72" s="203">
        <v>19</v>
      </c>
      <c r="AL72" s="204">
        <f t="shared" si="18"/>
        <v>67.11333333333333</v>
      </c>
      <c r="AM72" s="204">
        <f t="shared" si="15"/>
        <v>26.956666666666667</v>
      </c>
      <c r="AN72" s="204">
        <f t="shared" si="16"/>
        <v>-3.6799999999999997</v>
      </c>
      <c r="AO72" s="207">
        <v>0</v>
      </c>
      <c r="AP72" s="206">
        <f>$AH72</f>
        <v>0.38666666666666671</v>
      </c>
      <c r="AQ72" s="207">
        <v>0</v>
      </c>
      <c r="AR72" s="207">
        <v>0</v>
      </c>
      <c r="AS72" s="67"/>
      <c r="AT72" s="184"/>
      <c r="AU72" s="124" t="s">
        <v>25</v>
      </c>
      <c r="AV72" s="117">
        <f>SQRT(($AB$248-AA59)^2+($AC$248-AB59)^2+($AH$248-AC59)^2)</f>
        <v>4.5778706840626242</v>
      </c>
      <c r="AX72" s="88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</row>
    <row r="73" spans="1:62" s="61" customFormat="1" ht="15" customHeight="1" thickTop="1" thickBot="1" x14ac:dyDescent="0.25">
      <c r="B73" s="180" t="s">
        <v>18</v>
      </c>
      <c r="C73" s="27" t="s">
        <v>37</v>
      </c>
      <c r="D73" s="153">
        <v>32.376666666666665</v>
      </c>
      <c r="E73" s="154">
        <v>0.69000000000000006</v>
      </c>
      <c r="F73" s="154">
        <v>1.39</v>
      </c>
      <c r="G73" s="155">
        <v>1.2733333333333334</v>
      </c>
      <c r="H73" s="63"/>
      <c r="I73" s="47" t="s">
        <v>37</v>
      </c>
      <c r="J73" s="203">
        <v>20</v>
      </c>
      <c r="K73" s="204">
        <f t="shared" si="17"/>
        <v>32.376666666666665</v>
      </c>
      <c r="L73" s="204">
        <f t="shared" si="13"/>
        <v>0.69000000000000006</v>
      </c>
      <c r="M73" s="204">
        <f t="shared" si="14"/>
        <v>1.39</v>
      </c>
      <c r="N73" s="207">
        <v>0</v>
      </c>
      <c r="O73" s="207">
        <v>0</v>
      </c>
      <c r="P73" s="207">
        <v>0</v>
      </c>
      <c r="Q73" s="207">
        <v>0</v>
      </c>
      <c r="R73" s="67"/>
      <c r="S73" s="184"/>
      <c r="T73" s="125" t="s">
        <v>22</v>
      </c>
      <c r="U73" s="117">
        <f>SQRT(($AB$249-D55)^2+($AC$249-E55)^2+($AH$249-F55)^2)</f>
        <v>5.5233252866567781</v>
      </c>
      <c r="W73" s="88"/>
      <c r="Y73" s="180" t="s">
        <v>18</v>
      </c>
      <c r="Z73" s="27" t="s">
        <v>37</v>
      </c>
      <c r="AA73" s="153">
        <v>32.376666666666665</v>
      </c>
      <c r="AB73" s="154">
        <v>0.69000000000000006</v>
      </c>
      <c r="AC73" s="154">
        <v>1.39</v>
      </c>
      <c r="AD73" s="153">
        <v>0</v>
      </c>
      <c r="AE73" s="154">
        <v>0</v>
      </c>
      <c r="AF73" s="154">
        <v>0</v>
      </c>
      <c r="AG73" s="154">
        <v>0</v>
      </c>
      <c r="AH73" s="155">
        <v>1.2733333333333334</v>
      </c>
      <c r="AI73" s="63"/>
      <c r="AJ73" s="47" t="s">
        <v>37</v>
      </c>
      <c r="AK73" s="203">
        <v>20</v>
      </c>
      <c r="AL73" s="204">
        <f t="shared" si="18"/>
        <v>32.376666666666665</v>
      </c>
      <c r="AM73" s="204">
        <f t="shared" si="15"/>
        <v>0.69000000000000006</v>
      </c>
      <c r="AN73" s="204">
        <f t="shared" si="16"/>
        <v>1.39</v>
      </c>
      <c r="AO73" s="207">
        <v>0</v>
      </c>
      <c r="AP73" s="207">
        <v>0</v>
      </c>
      <c r="AQ73" s="207">
        <v>0</v>
      </c>
      <c r="AR73" s="207">
        <v>0</v>
      </c>
      <c r="AS73" s="67"/>
      <c r="AT73" s="184"/>
      <c r="AU73" s="126" t="s">
        <v>22</v>
      </c>
      <c r="AV73" s="117">
        <f>SQRT(($AB$249-AA55)^2+($AC$249-AB55)^2+($AH$249-AC55)^2)</f>
        <v>5.5233252866567781</v>
      </c>
      <c r="AX73" s="88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</row>
    <row r="74" spans="1:62" s="61" customFormat="1" ht="15" customHeight="1" thickTop="1" thickBot="1" x14ac:dyDescent="0.25">
      <c r="B74" s="180" t="s">
        <v>86</v>
      </c>
      <c r="C74" s="28" t="s">
        <v>38</v>
      </c>
      <c r="D74" s="171">
        <v>32.846666666666671</v>
      </c>
      <c r="E74" s="172">
        <v>0.91</v>
      </c>
      <c r="F74" s="172">
        <v>1.9333333333333333</v>
      </c>
      <c r="G74" s="173">
        <v>1.2266666666666666</v>
      </c>
      <c r="H74" s="63"/>
      <c r="I74" s="47" t="s">
        <v>38</v>
      </c>
      <c r="J74" s="203">
        <v>21</v>
      </c>
      <c r="K74" s="204">
        <f t="shared" si="17"/>
        <v>32.846666666666671</v>
      </c>
      <c r="L74" s="204">
        <f t="shared" si="13"/>
        <v>0.91</v>
      </c>
      <c r="M74" s="204">
        <f t="shared" si="14"/>
        <v>1.9333333333333333</v>
      </c>
      <c r="N74" s="207">
        <v>0</v>
      </c>
      <c r="O74" s="207">
        <v>0</v>
      </c>
      <c r="P74" s="207">
        <v>0</v>
      </c>
      <c r="Q74" s="207">
        <v>0</v>
      </c>
      <c r="R74" s="67"/>
      <c r="S74" s="185"/>
      <c r="T74" s="127" t="s">
        <v>21</v>
      </c>
      <c r="U74" s="128">
        <f>SQRT(($AB$250-D54)^2+($AC$250-E54)^2+($AH$250-F54)^2)</f>
        <v>2.7838203166791446</v>
      </c>
      <c r="W74" s="88"/>
      <c r="Y74" s="180" t="s">
        <v>86</v>
      </c>
      <c r="Z74" s="28" t="s">
        <v>38</v>
      </c>
      <c r="AA74" s="171">
        <v>32.846666666666671</v>
      </c>
      <c r="AB74" s="172">
        <v>0.91</v>
      </c>
      <c r="AC74" s="172">
        <v>1.9333333333333333</v>
      </c>
      <c r="AD74" s="171">
        <v>0</v>
      </c>
      <c r="AE74" s="172">
        <v>0</v>
      </c>
      <c r="AF74" s="172">
        <v>0</v>
      </c>
      <c r="AG74" s="172">
        <v>0</v>
      </c>
      <c r="AH74" s="173">
        <v>1.2266666666666666</v>
      </c>
      <c r="AI74" s="63"/>
      <c r="AJ74" s="47" t="s">
        <v>38</v>
      </c>
      <c r="AK74" s="203">
        <v>21</v>
      </c>
      <c r="AL74" s="204">
        <f t="shared" si="18"/>
        <v>32.846666666666671</v>
      </c>
      <c r="AM74" s="204">
        <f t="shared" si="15"/>
        <v>0.91</v>
      </c>
      <c r="AN74" s="204">
        <f t="shared" si="16"/>
        <v>1.9333333333333333</v>
      </c>
      <c r="AO74" s="207">
        <v>0</v>
      </c>
      <c r="AP74" s="207">
        <v>0</v>
      </c>
      <c r="AQ74" s="207">
        <v>0</v>
      </c>
      <c r="AR74" s="207">
        <v>0</v>
      </c>
      <c r="AS74" s="67"/>
      <c r="AT74" s="185"/>
      <c r="AU74" s="129" t="s">
        <v>21</v>
      </c>
      <c r="AV74" s="128">
        <f>SQRT(($AB$250-AA54)^2+($AC$250-AB54)^2+($AH$250-AC54)^2)</f>
        <v>2.7838203166791446</v>
      </c>
      <c r="AX74" s="88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</row>
    <row r="75" spans="1:62" s="61" customFormat="1" ht="12" thickBot="1" x14ac:dyDescent="0.25">
      <c r="B75" s="182"/>
      <c r="C75" s="67"/>
      <c r="D75" s="80"/>
      <c r="E75" s="80"/>
      <c r="F75" s="80"/>
      <c r="G75" s="80"/>
      <c r="H75" s="67"/>
      <c r="I75" s="67"/>
      <c r="J75" s="134"/>
      <c r="R75" s="67"/>
      <c r="S75" s="68"/>
      <c r="T75" s="131"/>
      <c r="U75" s="132"/>
      <c r="W75" s="88"/>
      <c r="Y75" s="182"/>
      <c r="Z75" s="67"/>
      <c r="AA75" s="80"/>
      <c r="AB75" s="80"/>
      <c r="AC75" s="80"/>
      <c r="AD75" s="80"/>
      <c r="AE75" s="80"/>
      <c r="AF75" s="80"/>
      <c r="AG75" s="80"/>
      <c r="AH75" s="80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</row>
    <row r="76" spans="1:62" s="61" customFormat="1" ht="15.6" customHeight="1" thickTop="1" thickBot="1" x14ac:dyDescent="0.25">
      <c r="B76" s="180"/>
      <c r="C76" s="89">
        <v>4</v>
      </c>
      <c r="D76" s="57" t="s">
        <v>19</v>
      </c>
      <c r="E76" s="57" t="s">
        <v>20</v>
      </c>
      <c r="F76" s="57" t="s">
        <v>21</v>
      </c>
      <c r="G76" s="60" t="s">
        <v>3</v>
      </c>
      <c r="H76" s="63"/>
      <c r="I76" s="67"/>
      <c r="J76" s="67"/>
      <c r="K76" s="83" t="s">
        <v>19</v>
      </c>
      <c r="L76" s="84" t="s">
        <v>20</v>
      </c>
      <c r="M76" s="84" t="s">
        <v>21</v>
      </c>
      <c r="N76" s="83" t="s">
        <v>0</v>
      </c>
      <c r="O76" s="84" t="s">
        <v>1</v>
      </c>
      <c r="P76" s="84" t="s">
        <v>2</v>
      </c>
      <c r="Q76" s="85" t="s">
        <v>39</v>
      </c>
      <c r="R76" s="72"/>
      <c r="S76" s="186" t="s">
        <v>76</v>
      </c>
      <c r="T76" s="86" t="s">
        <v>68</v>
      </c>
      <c r="U76" s="87">
        <f>((1-10^(-G94))/(1-10^(-G83))*100)-40</f>
        <v>26.957192130263095</v>
      </c>
      <c r="W76" s="88"/>
      <c r="Y76" s="180"/>
      <c r="Z76" s="89">
        <v>4</v>
      </c>
      <c r="AA76" s="57" t="s">
        <v>19</v>
      </c>
      <c r="AB76" s="57" t="s">
        <v>20</v>
      </c>
      <c r="AC76" s="57" t="s">
        <v>21</v>
      </c>
      <c r="AD76" s="57" t="s">
        <v>19</v>
      </c>
      <c r="AE76" s="57" t="s">
        <v>20</v>
      </c>
      <c r="AF76" s="57" t="s">
        <v>21</v>
      </c>
      <c r="AG76" s="58" t="s">
        <v>3</v>
      </c>
      <c r="AH76" s="59" t="s">
        <v>3</v>
      </c>
      <c r="AI76" s="63"/>
      <c r="AJ76" s="67"/>
      <c r="AK76" s="208"/>
      <c r="AL76" s="209" t="s">
        <v>19</v>
      </c>
      <c r="AM76" s="209" t="s">
        <v>20</v>
      </c>
      <c r="AN76" s="209" t="s">
        <v>21</v>
      </c>
      <c r="AO76" s="209" t="s">
        <v>0</v>
      </c>
      <c r="AP76" s="209" t="s">
        <v>1</v>
      </c>
      <c r="AQ76" s="209" t="s">
        <v>2</v>
      </c>
      <c r="AR76" s="209" t="s">
        <v>39</v>
      </c>
      <c r="AS76" s="72"/>
      <c r="AT76" s="186" t="s">
        <v>76</v>
      </c>
      <c r="AU76" s="90" t="s">
        <v>68</v>
      </c>
      <c r="AV76" s="87">
        <f>((1-10^(-AH94))/(1-10^(-AH83))*100)-40</f>
        <v>26.957192130263095</v>
      </c>
      <c r="AX76" s="88"/>
      <c r="AZ76" s="224" t="s">
        <v>97</v>
      </c>
      <c r="BA76" s="224"/>
      <c r="BB76" s="224"/>
      <c r="BC76" s="224"/>
      <c r="BD76" s="224"/>
      <c r="BE76" s="224"/>
      <c r="BF76" s="224"/>
      <c r="BG76" s="221"/>
      <c r="BH76" s="221"/>
      <c r="BI76" s="221"/>
      <c r="BJ76" s="221"/>
    </row>
    <row r="77" spans="1:62" s="61" customFormat="1" ht="15" customHeight="1" thickTop="1" thickBot="1" x14ac:dyDescent="0.25">
      <c r="A77" s="89">
        <v>4</v>
      </c>
      <c r="B77" s="180" t="s">
        <v>4</v>
      </c>
      <c r="C77" s="10" t="s">
        <v>21</v>
      </c>
      <c r="D77" s="153">
        <v>41.393333333333338</v>
      </c>
      <c r="E77" s="154">
        <v>8.9100000000000019</v>
      </c>
      <c r="F77" s="154">
        <v>-23.986666666666668</v>
      </c>
      <c r="G77" s="155">
        <v>0.88666666666666671</v>
      </c>
      <c r="H77" s="63"/>
      <c r="I77" s="29" t="s">
        <v>21</v>
      </c>
      <c r="J77" s="203">
        <v>1</v>
      </c>
      <c r="K77" s="204">
        <f>D77</f>
        <v>41.393333333333338</v>
      </c>
      <c r="L77" s="204">
        <f t="shared" ref="L77:L97" si="19">E77</f>
        <v>8.9100000000000019</v>
      </c>
      <c r="M77" s="204">
        <f t="shared" ref="M77:M97" si="20">F77</f>
        <v>-23.986666666666668</v>
      </c>
      <c r="N77" s="205">
        <v>0</v>
      </c>
      <c r="O77" s="205">
        <v>0</v>
      </c>
      <c r="P77" s="205">
        <v>0</v>
      </c>
      <c r="Q77" s="205">
        <v>0</v>
      </c>
      <c r="R77" s="72"/>
      <c r="S77" s="187"/>
      <c r="T77" s="91" t="s">
        <v>69</v>
      </c>
      <c r="U77" s="92">
        <f>((1-10^(-G95))/(1-10^(-G85))*100)-40</f>
        <v>28.304672034615493</v>
      </c>
      <c r="W77" s="88"/>
      <c r="Y77" s="180" t="s">
        <v>4</v>
      </c>
      <c r="Z77" s="10" t="s">
        <v>21</v>
      </c>
      <c r="AA77" s="153">
        <v>41.393333333333338</v>
      </c>
      <c r="AB77" s="154">
        <v>8.9100000000000019</v>
      </c>
      <c r="AC77" s="154">
        <v>-23.986666666666668</v>
      </c>
      <c r="AD77" s="153">
        <v>0</v>
      </c>
      <c r="AE77" s="154">
        <v>0</v>
      </c>
      <c r="AF77" s="154">
        <v>0</v>
      </c>
      <c r="AG77" s="154">
        <v>0</v>
      </c>
      <c r="AH77" s="155">
        <v>0.88666666666666671</v>
      </c>
      <c r="AI77" s="63"/>
      <c r="AJ77" s="29" t="s">
        <v>21</v>
      </c>
      <c r="AK77" s="203">
        <v>1</v>
      </c>
      <c r="AL77" s="204">
        <f>AA77</f>
        <v>41.393333333333338</v>
      </c>
      <c r="AM77" s="204">
        <f t="shared" ref="AM77:AM97" si="21">AB77</f>
        <v>8.9100000000000019</v>
      </c>
      <c r="AN77" s="204">
        <f t="shared" ref="AN77:AN97" si="22">AC77</f>
        <v>-23.986666666666668</v>
      </c>
      <c r="AO77" s="205">
        <v>0</v>
      </c>
      <c r="AP77" s="205">
        <v>0</v>
      </c>
      <c r="AQ77" s="205">
        <v>0</v>
      </c>
      <c r="AR77" s="205">
        <v>0</v>
      </c>
      <c r="AS77" s="72"/>
      <c r="AT77" s="187"/>
      <c r="AU77" s="93" t="s">
        <v>69</v>
      </c>
      <c r="AV77" s="92">
        <f>((1-10^(-AH95))/(1-10^(-AH85))*100)-40</f>
        <v>28.304672034615493</v>
      </c>
      <c r="AX77" s="88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</row>
    <row r="78" spans="1:62" s="61" customFormat="1" ht="15" customHeight="1" thickTop="1" thickBot="1" x14ac:dyDescent="0.25">
      <c r="B78" s="180" t="s">
        <v>5</v>
      </c>
      <c r="C78" s="11" t="s">
        <v>22</v>
      </c>
      <c r="D78" s="153">
        <v>55.526666666666664</v>
      </c>
      <c r="E78" s="154">
        <v>-35.619999999999997</v>
      </c>
      <c r="F78" s="154">
        <v>12.363333333333335</v>
      </c>
      <c r="G78" s="155">
        <v>0.82333333333333325</v>
      </c>
      <c r="H78" s="63"/>
      <c r="I78" s="30" t="s">
        <v>22</v>
      </c>
      <c r="J78" s="203">
        <v>2</v>
      </c>
      <c r="K78" s="204">
        <f t="shared" ref="K78:K97" si="23">D78</f>
        <v>55.526666666666664</v>
      </c>
      <c r="L78" s="204">
        <f t="shared" si="19"/>
        <v>-35.619999999999997</v>
      </c>
      <c r="M78" s="204">
        <f t="shared" si="20"/>
        <v>12.363333333333335</v>
      </c>
      <c r="N78" s="205">
        <v>0</v>
      </c>
      <c r="O78" s="205">
        <v>0</v>
      </c>
      <c r="P78" s="205">
        <v>0</v>
      </c>
      <c r="Q78" s="205">
        <v>0</v>
      </c>
      <c r="R78" s="72"/>
      <c r="S78" s="187"/>
      <c r="T78" s="48" t="s">
        <v>70</v>
      </c>
      <c r="U78" s="94">
        <f>((1-10^(-G89))/(1-10^(-G79))*100)-40</f>
        <v>26.4332384608566</v>
      </c>
      <c r="W78" s="88"/>
      <c r="Y78" s="180" t="s">
        <v>5</v>
      </c>
      <c r="Z78" s="11" t="s">
        <v>22</v>
      </c>
      <c r="AA78" s="153">
        <v>55.526666666666664</v>
      </c>
      <c r="AB78" s="154">
        <v>-35.619999999999997</v>
      </c>
      <c r="AC78" s="154">
        <v>12.363333333333335</v>
      </c>
      <c r="AD78" s="153">
        <v>0</v>
      </c>
      <c r="AE78" s="154">
        <v>0</v>
      </c>
      <c r="AF78" s="154">
        <v>0</v>
      </c>
      <c r="AG78" s="154">
        <v>0</v>
      </c>
      <c r="AH78" s="155">
        <v>0.82333333333333325</v>
      </c>
      <c r="AI78" s="63"/>
      <c r="AJ78" s="30" t="s">
        <v>22</v>
      </c>
      <c r="AK78" s="203">
        <v>2</v>
      </c>
      <c r="AL78" s="204">
        <f t="shared" ref="AL78:AL97" si="24">AA78</f>
        <v>55.526666666666664</v>
      </c>
      <c r="AM78" s="204">
        <f t="shared" si="21"/>
        <v>-35.619999999999997</v>
      </c>
      <c r="AN78" s="204">
        <f t="shared" si="22"/>
        <v>12.363333333333335</v>
      </c>
      <c r="AO78" s="205">
        <v>0</v>
      </c>
      <c r="AP78" s="205">
        <v>0</v>
      </c>
      <c r="AQ78" s="205">
        <v>0</v>
      </c>
      <c r="AR78" s="205">
        <v>0</v>
      </c>
      <c r="AS78" s="72"/>
      <c r="AT78" s="187"/>
      <c r="AU78" s="50" t="s">
        <v>70</v>
      </c>
      <c r="AV78" s="94">
        <f>((1-10^(-AH89))/(1-10^(-AH79))*100)-40</f>
        <v>26.4332384608566</v>
      </c>
      <c r="AX78" s="88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</row>
    <row r="79" spans="1:62" s="61" customFormat="1" ht="15" customHeight="1" thickTop="1" thickBot="1" x14ac:dyDescent="0.25">
      <c r="B79" s="180" t="s">
        <v>6</v>
      </c>
      <c r="C79" s="12" t="s">
        <v>2</v>
      </c>
      <c r="D79" s="153">
        <v>81.286666666666676</v>
      </c>
      <c r="E79" s="154">
        <v>-4.6933333333333325</v>
      </c>
      <c r="F79" s="154">
        <v>60.473333333333336</v>
      </c>
      <c r="G79" s="155">
        <v>0.83333333333333337</v>
      </c>
      <c r="H79" s="63"/>
      <c r="I79" s="31" t="s">
        <v>2</v>
      </c>
      <c r="J79" s="203">
        <v>3</v>
      </c>
      <c r="K79" s="204">
        <f t="shared" si="23"/>
        <v>81.286666666666676</v>
      </c>
      <c r="L79" s="204">
        <f t="shared" si="19"/>
        <v>-4.6933333333333325</v>
      </c>
      <c r="M79" s="204">
        <f t="shared" si="20"/>
        <v>60.473333333333336</v>
      </c>
      <c r="N79" s="205">
        <v>0</v>
      </c>
      <c r="O79" s="205">
        <v>0</v>
      </c>
      <c r="P79" s="206">
        <f>$G79</f>
        <v>0.83333333333333337</v>
      </c>
      <c r="Q79" s="205">
        <v>0</v>
      </c>
      <c r="R79" s="72"/>
      <c r="S79" s="188"/>
      <c r="T79" s="49" t="s">
        <v>71</v>
      </c>
      <c r="U79" s="95">
        <f>((1-10^(-G86))/(1-10^(-G92))*100)-40</f>
        <v>26.313869076003471</v>
      </c>
      <c r="W79" s="88"/>
      <c r="Y79" s="180" t="s">
        <v>6</v>
      </c>
      <c r="Z79" s="12" t="s">
        <v>2</v>
      </c>
      <c r="AA79" s="153">
        <v>81.286666666666676</v>
      </c>
      <c r="AB79" s="154">
        <v>-4.6933333333333325</v>
      </c>
      <c r="AC79" s="154">
        <v>60.473333333333336</v>
      </c>
      <c r="AD79" s="153">
        <v>0</v>
      </c>
      <c r="AE79" s="154">
        <v>0</v>
      </c>
      <c r="AF79" s="154">
        <v>0</v>
      </c>
      <c r="AG79" s="154">
        <v>0</v>
      </c>
      <c r="AH79" s="155">
        <v>0.83333333333333337</v>
      </c>
      <c r="AI79" s="63"/>
      <c r="AJ79" s="31" t="s">
        <v>2</v>
      </c>
      <c r="AK79" s="203">
        <v>3</v>
      </c>
      <c r="AL79" s="204">
        <f t="shared" si="24"/>
        <v>81.286666666666676</v>
      </c>
      <c r="AM79" s="204">
        <f t="shared" si="21"/>
        <v>-4.6933333333333325</v>
      </c>
      <c r="AN79" s="204">
        <f t="shared" si="22"/>
        <v>60.473333333333336</v>
      </c>
      <c r="AO79" s="205">
        <v>0</v>
      </c>
      <c r="AP79" s="205">
        <v>0</v>
      </c>
      <c r="AQ79" s="206">
        <f>$AH79</f>
        <v>0.83333333333333337</v>
      </c>
      <c r="AR79" s="205">
        <v>0</v>
      </c>
      <c r="AS79" s="72"/>
      <c r="AT79" s="188"/>
      <c r="AU79" s="51" t="s">
        <v>71</v>
      </c>
      <c r="AV79" s="95">
        <f>((1-10^(-AH86))/(1-10^(-AH92))*100)-40</f>
        <v>26.313869076003471</v>
      </c>
      <c r="AX79" s="88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</row>
    <row r="80" spans="1:62" s="61" customFormat="1" ht="15" customHeight="1" thickTop="1" thickBot="1" x14ac:dyDescent="0.25">
      <c r="B80" s="180" t="s">
        <v>7</v>
      </c>
      <c r="C80" s="13" t="s">
        <v>23</v>
      </c>
      <c r="D80" s="153">
        <v>77.11</v>
      </c>
      <c r="E80" s="154">
        <v>0.73</v>
      </c>
      <c r="F80" s="154">
        <v>0.89333333333333342</v>
      </c>
      <c r="G80" s="155">
        <v>0.11333333333333333</v>
      </c>
      <c r="H80" s="63"/>
      <c r="I80" s="32" t="s">
        <v>23</v>
      </c>
      <c r="J80" s="203">
        <v>4</v>
      </c>
      <c r="K80" s="204">
        <f t="shared" si="23"/>
        <v>77.11</v>
      </c>
      <c r="L80" s="204">
        <f t="shared" si="19"/>
        <v>0.73</v>
      </c>
      <c r="M80" s="204">
        <f t="shared" si="20"/>
        <v>0.89333333333333342</v>
      </c>
      <c r="N80" s="205">
        <v>0</v>
      </c>
      <c r="O80" s="205">
        <v>0</v>
      </c>
      <c r="P80" s="205">
        <v>0</v>
      </c>
      <c r="Q80" s="205">
        <v>0</v>
      </c>
      <c r="R80" s="72"/>
      <c r="S80" s="186" t="s">
        <v>77</v>
      </c>
      <c r="T80" s="96" t="s">
        <v>72</v>
      </c>
      <c r="U80" s="97">
        <f>((1-10^(-G87))/(1-10^(-G83))*100)-70</f>
        <v>19.354608366249693</v>
      </c>
      <c r="W80" s="88"/>
      <c r="Y80" s="180" t="s">
        <v>7</v>
      </c>
      <c r="Z80" s="13" t="s">
        <v>23</v>
      </c>
      <c r="AA80" s="153">
        <v>77.11</v>
      </c>
      <c r="AB80" s="154">
        <v>0.73</v>
      </c>
      <c r="AC80" s="154">
        <v>0.89333333333333342</v>
      </c>
      <c r="AD80" s="153">
        <v>0</v>
      </c>
      <c r="AE80" s="154">
        <v>0</v>
      </c>
      <c r="AF80" s="154">
        <v>0</v>
      </c>
      <c r="AG80" s="154">
        <v>0</v>
      </c>
      <c r="AH80" s="155">
        <v>0.11333333333333333</v>
      </c>
      <c r="AI80" s="63"/>
      <c r="AJ80" s="32" t="s">
        <v>23</v>
      </c>
      <c r="AK80" s="203">
        <v>4</v>
      </c>
      <c r="AL80" s="204">
        <f t="shared" si="24"/>
        <v>77.11</v>
      </c>
      <c r="AM80" s="204">
        <f t="shared" si="21"/>
        <v>0.73</v>
      </c>
      <c r="AN80" s="204">
        <f t="shared" si="22"/>
        <v>0.89333333333333342</v>
      </c>
      <c r="AO80" s="205">
        <v>0</v>
      </c>
      <c r="AP80" s="205">
        <v>0</v>
      </c>
      <c r="AQ80" s="205">
        <v>0</v>
      </c>
      <c r="AR80" s="205">
        <v>0</v>
      </c>
      <c r="AS80" s="72"/>
      <c r="AT80" s="186" t="s">
        <v>77</v>
      </c>
      <c r="AU80" s="98" t="s">
        <v>72</v>
      </c>
      <c r="AV80" s="97">
        <f>((1-10^(-AH87))/(1-10^(-AH83))*100)-70</f>
        <v>19.354608366249693</v>
      </c>
      <c r="AX80" s="88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</row>
    <row r="81" spans="2:62" s="61" customFormat="1" ht="15" customHeight="1" thickTop="1" thickBot="1" x14ac:dyDescent="0.25">
      <c r="B81" s="180" t="s">
        <v>8</v>
      </c>
      <c r="C81" s="14" t="s">
        <v>24</v>
      </c>
      <c r="D81" s="153">
        <v>65.820000000000007</v>
      </c>
      <c r="E81" s="154">
        <v>0.75666666666666671</v>
      </c>
      <c r="F81" s="154">
        <v>1.21</v>
      </c>
      <c r="G81" s="155">
        <v>0.3</v>
      </c>
      <c r="H81" s="63"/>
      <c r="I81" s="33" t="s">
        <v>24</v>
      </c>
      <c r="J81" s="203">
        <v>5</v>
      </c>
      <c r="K81" s="204">
        <f t="shared" si="23"/>
        <v>65.820000000000007</v>
      </c>
      <c r="L81" s="204">
        <f t="shared" si="19"/>
        <v>0.75666666666666671</v>
      </c>
      <c r="M81" s="204">
        <f t="shared" si="20"/>
        <v>1.21</v>
      </c>
      <c r="N81" s="205">
        <v>0</v>
      </c>
      <c r="O81" s="205">
        <v>0</v>
      </c>
      <c r="P81" s="205">
        <v>0</v>
      </c>
      <c r="Q81" s="205">
        <v>0</v>
      </c>
      <c r="R81" s="67"/>
      <c r="S81" s="187"/>
      <c r="T81" s="91" t="s">
        <v>73</v>
      </c>
      <c r="U81" s="99">
        <f>((1-10^(-G90))/(1-10^(-G85))*100)-70</f>
        <v>18.917077118584359</v>
      </c>
      <c r="W81" s="88"/>
      <c r="Y81" s="180" t="s">
        <v>8</v>
      </c>
      <c r="Z81" s="14" t="s">
        <v>24</v>
      </c>
      <c r="AA81" s="153">
        <v>65.820000000000007</v>
      </c>
      <c r="AB81" s="154">
        <v>0.75666666666666671</v>
      </c>
      <c r="AC81" s="154">
        <v>1.21</v>
      </c>
      <c r="AD81" s="153">
        <v>0</v>
      </c>
      <c r="AE81" s="154">
        <v>0</v>
      </c>
      <c r="AF81" s="154">
        <v>0</v>
      </c>
      <c r="AG81" s="154">
        <v>0</v>
      </c>
      <c r="AH81" s="155">
        <v>0.3</v>
      </c>
      <c r="AI81" s="63"/>
      <c r="AJ81" s="33" t="s">
        <v>24</v>
      </c>
      <c r="AK81" s="203">
        <v>5</v>
      </c>
      <c r="AL81" s="204">
        <f t="shared" si="24"/>
        <v>65.820000000000007</v>
      </c>
      <c r="AM81" s="204">
        <f t="shared" si="21"/>
        <v>0.75666666666666671</v>
      </c>
      <c r="AN81" s="204">
        <f t="shared" si="22"/>
        <v>1.21</v>
      </c>
      <c r="AO81" s="205">
        <v>0</v>
      </c>
      <c r="AP81" s="205">
        <v>0</v>
      </c>
      <c r="AQ81" s="205">
        <v>0</v>
      </c>
      <c r="AR81" s="205">
        <v>0</v>
      </c>
      <c r="AS81" s="67"/>
      <c r="AT81" s="187"/>
      <c r="AU81" s="93" t="s">
        <v>73</v>
      </c>
      <c r="AV81" s="99">
        <f>((1-10^(-AH90))/(1-10^(-AH85))*100)-70</f>
        <v>18.917077118584359</v>
      </c>
      <c r="AX81" s="88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</row>
    <row r="82" spans="2:62" s="61" customFormat="1" ht="15" customHeight="1" thickTop="1" thickBot="1" x14ac:dyDescent="0.25">
      <c r="B82" s="180" t="s">
        <v>9</v>
      </c>
      <c r="C82" s="15" t="s">
        <v>25</v>
      </c>
      <c r="D82" s="153">
        <v>53.273333333333333</v>
      </c>
      <c r="E82" s="154">
        <v>44.686666666666667</v>
      </c>
      <c r="F82" s="154">
        <v>22.603333333333335</v>
      </c>
      <c r="G82" s="155">
        <v>0.90666666666666673</v>
      </c>
      <c r="H82" s="63"/>
      <c r="I82" s="34" t="s">
        <v>25</v>
      </c>
      <c r="J82" s="203">
        <v>6</v>
      </c>
      <c r="K82" s="204">
        <f t="shared" si="23"/>
        <v>53.273333333333333</v>
      </c>
      <c r="L82" s="204">
        <f t="shared" si="19"/>
        <v>44.686666666666667</v>
      </c>
      <c r="M82" s="204">
        <f t="shared" si="20"/>
        <v>22.603333333333335</v>
      </c>
      <c r="N82" s="205">
        <v>0</v>
      </c>
      <c r="O82" s="205">
        <v>0</v>
      </c>
      <c r="P82" s="205">
        <v>0</v>
      </c>
      <c r="Q82" s="205">
        <v>0</v>
      </c>
      <c r="R82" s="67"/>
      <c r="S82" s="187"/>
      <c r="T82" s="48" t="s">
        <v>74</v>
      </c>
      <c r="U82" s="100">
        <f>((1-10^(-G88))/(1-10^(-G79))*100)-70</f>
        <v>19.302966091269226</v>
      </c>
      <c r="W82" s="88"/>
      <c r="Y82" s="180" t="s">
        <v>9</v>
      </c>
      <c r="Z82" s="15" t="s">
        <v>25</v>
      </c>
      <c r="AA82" s="153">
        <v>53.273333333333333</v>
      </c>
      <c r="AB82" s="154">
        <v>44.686666666666667</v>
      </c>
      <c r="AC82" s="154">
        <v>22.603333333333335</v>
      </c>
      <c r="AD82" s="153">
        <v>0</v>
      </c>
      <c r="AE82" s="154">
        <v>0</v>
      </c>
      <c r="AF82" s="154">
        <v>0</v>
      </c>
      <c r="AG82" s="154">
        <v>0</v>
      </c>
      <c r="AH82" s="155">
        <v>0.90666666666666673</v>
      </c>
      <c r="AI82" s="63"/>
      <c r="AJ82" s="34" t="s">
        <v>25</v>
      </c>
      <c r="AK82" s="203">
        <v>6</v>
      </c>
      <c r="AL82" s="204">
        <f t="shared" si="24"/>
        <v>53.273333333333333</v>
      </c>
      <c r="AM82" s="204">
        <f t="shared" si="21"/>
        <v>44.686666666666667</v>
      </c>
      <c r="AN82" s="204">
        <f t="shared" si="22"/>
        <v>22.603333333333335</v>
      </c>
      <c r="AO82" s="205">
        <v>0</v>
      </c>
      <c r="AP82" s="205">
        <v>0</v>
      </c>
      <c r="AQ82" s="205">
        <v>0</v>
      </c>
      <c r="AR82" s="205">
        <v>0</v>
      </c>
      <c r="AS82" s="67"/>
      <c r="AT82" s="187"/>
      <c r="AU82" s="50" t="s">
        <v>74</v>
      </c>
      <c r="AV82" s="100">
        <f>((1-10^(-AH88))/(1-10^(-AH79))*100)-70</f>
        <v>19.302966091269226</v>
      </c>
      <c r="AX82" s="88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</row>
    <row r="83" spans="2:62" s="61" customFormat="1" ht="15" customHeight="1" thickTop="1" thickBot="1" x14ac:dyDescent="0.25">
      <c r="B83" s="180" t="s">
        <v>85</v>
      </c>
      <c r="C83" s="16" t="s">
        <v>0</v>
      </c>
      <c r="D83" s="156">
        <v>59.949999999999996</v>
      </c>
      <c r="E83" s="157">
        <v>-22.830000000000002</v>
      </c>
      <c r="F83" s="157">
        <v>-29.356666666666669</v>
      </c>
      <c r="G83" s="158">
        <v>0.77333333333333343</v>
      </c>
      <c r="H83" s="63"/>
      <c r="I83" s="35" t="s">
        <v>0</v>
      </c>
      <c r="J83" s="203">
        <v>7</v>
      </c>
      <c r="K83" s="204">
        <f t="shared" si="23"/>
        <v>59.949999999999996</v>
      </c>
      <c r="L83" s="204">
        <f t="shared" si="19"/>
        <v>-22.830000000000002</v>
      </c>
      <c r="M83" s="204">
        <f t="shared" si="20"/>
        <v>-29.356666666666669</v>
      </c>
      <c r="N83" s="206">
        <f>$AH83</f>
        <v>0.77333333333333343</v>
      </c>
      <c r="O83" s="207">
        <v>0</v>
      </c>
      <c r="P83" s="207">
        <v>0</v>
      </c>
      <c r="Q83" s="207">
        <v>0</v>
      </c>
      <c r="R83" s="67"/>
      <c r="S83" s="188"/>
      <c r="T83" s="49" t="s">
        <v>75</v>
      </c>
      <c r="U83" s="101">
        <f>((1-10^(-G93))/(1-10^(-G92))*100)-70</f>
        <v>21.428581676846861</v>
      </c>
      <c r="W83" s="88"/>
      <c r="Y83" s="180" t="s">
        <v>85</v>
      </c>
      <c r="Z83" s="16" t="s">
        <v>0</v>
      </c>
      <c r="AA83" s="153">
        <v>59.949999999999996</v>
      </c>
      <c r="AB83" s="154">
        <v>-22.830000000000002</v>
      </c>
      <c r="AC83" s="154">
        <v>-29.356666666666669</v>
      </c>
      <c r="AD83" s="153">
        <v>0</v>
      </c>
      <c r="AE83" s="154">
        <v>0</v>
      </c>
      <c r="AF83" s="154">
        <v>0</v>
      </c>
      <c r="AG83" s="154">
        <v>0</v>
      </c>
      <c r="AH83" s="155">
        <v>0.77333333333333343</v>
      </c>
      <c r="AI83" s="63"/>
      <c r="AJ83" s="35" t="s">
        <v>0</v>
      </c>
      <c r="AK83" s="203">
        <v>7</v>
      </c>
      <c r="AL83" s="204">
        <f t="shared" si="24"/>
        <v>59.949999999999996</v>
      </c>
      <c r="AM83" s="204">
        <f t="shared" si="21"/>
        <v>-22.830000000000002</v>
      </c>
      <c r="AN83" s="204">
        <f t="shared" si="22"/>
        <v>-29.356666666666669</v>
      </c>
      <c r="AO83" s="206">
        <f>$AH83</f>
        <v>0.77333333333333343</v>
      </c>
      <c r="AP83" s="207">
        <v>0</v>
      </c>
      <c r="AQ83" s="207">
        <v>0</v>
      </c>
      <c r="AR83" s="207">
        <v>0</v>
      </c>
      <c r="AS83" s="67"/>
      <c r="AT83" s="188"/>
      <c r="AU83" s="51" t="s">
        <v>75</v>
      </c>
      <c r="AV83" s="101">
        <f>((1-10^(-AH93))/(1-10^(-AH92))*100)-70</f>
        <v>21.428581676846861</v>
      </c>
      <c r="AX83" s="88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</row>
    <row r="84" spans="2:62" s="61" customFormat="1" ht="15" customHeight="1" thickTop="1" thickBot="1" x14ac:dyDescent="0.25">
      <c r="B84" s="181" t="s">
        <v>10</v>
      </c>
      <c r="C84" s="17" t="s">
        <v>26</v>
      </c>
      <c r="D84" s="159">
        <v>84.263333333333335</v>
      </c>
      <c r="E84" s="160">
        <v>0.15333333333333335</v>
      </c>
      <c r="F84" s="160">
        <v>0.80333333333333334</v>
      </c>
      <c r="G84" s="161">
        <v>0</v>
      </c>
      <c r="H84" s="63"/>
      <c r="I84" s="36" t="s">
        <v>26</v>
      </c>
      <c r="J84" s="203">
        <v>8</v>
      </c>
      <c r="K84" s="204">
        <f t="shared" si="23"/>
        <v>84.263333333333335</v>
      </c>
      <c r="L84" s="204">
        <f t="shared" si="19"/>
        <v>0.15333333333333335</v>
      </c>
      <c r="M84" s="204">
        <f t="shared" si="20"/>
        <v>0.80333333333333334</v>
      </c>
      <c r="N84" s="207">
        <v>0</v>
      </c>
      <c r="O84" s="207">
        <v>0</v>
      </c>
      <c r="P84" s="207">
        <v>0</v>
      </c>
      <c r="Q84" s="207">
        <v>0</v>
      </c>
      <c r="R84" s="67"/>
      <c r="S84" s="189" t="s">
        <v>66</v>
      </c>
      <c r="T84" s="195" t="s">
        <v>42</v>
      </c>
      <c r="U84" s="193">
        <f>MAX(U76:U79)-MIN(U76:U79)</f>
        <v>1.9908029586120222</v>
      </c>
      <c r="W84" s="88"/>
      <c r="Y84" s="181" t="s">
        <v>10</v>
      </c>
      <c r="Z84" s="17" t="s">
        <v>26</v>
      </c>
      <c r="AA84" s="159">
        <v>84.263333333333335</v>
      </c>
      <c r="AB84" s="160">
        <v>0.15333333333333335</v>
      </c>
      <c r="AC84" s="160">
        <v>0.80333333333333334</v>
      </c>
      <c r="AD84" s="175">
        <v>0</v>
      </c>
      <c r="AE84" s="160">
        <v>0</v>
      </c>
      <c r="AF84" s="160">
        <v>0</v>
      </c>
      <c r="AG84" s="160">
        <v>0</v>
      </c>
      <c r="AH84" s="161">
        <v>0</v>
      </c>
      <c r="AI84" s="63"/>
      <c r="AJ84" s="36" t="s">
        <v>26</v>
      </c>
      <c r="AK84" s="203">
        <v>8</v>
      </c>
      <c r="AL84" s="204">
        <f t="shared" si="24"/>
        <v>84.263333333333335</v>
      </c>
      <c r="AM84" s="204">
        <f t="shared" si="21"/>
        <v>0.15333333333333335</v>
      </c>
      <c r="AN84" s="204">
        <f t="shared" si="22"/>
        <v>0.80333333333333334</v>
      </c>
      <c r="AO84" s="207">
        <v>0</v>
      </c>
      <c r="AP84" s="207">
        <v>0</v>
      </c>
      <c r="AQ84" s="207">
        <v>0</v>
      </c>
      <c r="AR84" s="207">
        <v>0</v>
      </c>
      <c r="AS84" s="67"/>
      <c r="AT84" s="189" t="s">
        <v>66</v>
      </c>
      <c r="AU84" s="191" t="s">
        <v>42</v>
      </c>
      <c r="AV84" s="193">
        <f>MAX(AV76:AV79)-MIN(AV76:AV79)</f>
        <v>1.9908029586120222</v>
      </c>
      <c r="AX84" s="88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</row>
    <row r="85" spans="2:62" s="61" customFormat="1" ht="15" customHeight="1" thickTop="1" thickBot="1" x14ac:dyDescent="0.25">
      <c r="B85" s="181" t="s">
        <v>81</v>
      </c>
      <c r="C85" s="18" t="s">
        <v>1</v>
      </c>
      <c r="D85" s="162">
        <v>54.839999999999996</v>
      </c>
      <c r="E85" s="163">
        <v>47.443333333333328</v>
      </c>
      <c r="F85" s="163">
        <v>-2.5366666666666666</v>
      </c>
      <c r="G85" s="164">
        <v>0.86333333333333329</v>
      </c>
      <c r="H85" s="63"/>
      <c r="I85" s="37" t="s">
        <v>1</v>
      </c>
      <c r="J85" s="203">
        <v>9</v>
      </c>
      <c r="K85" s="204">
        <f t="shared" si="23"/>
        <v>54.839999999999996</v>
      </c>
      <c r="L85" s="204">
        <f t="shared" si="19"/>
        <v>47.443333333333328</v>
      </c>
      <c r="M85" s="204">
        <f t="shared" si="20"/>
        <v>-2.5366666666666666</v>
      </c>
      <c r="N85" s="207">
        <v>0</v>
      </c>
      <c r="O85" s="206">
        <f>$AH85</f>
        <v>0.86333333333333329</v>
      </c>
      <c r="P85" s="207">
        <v>0</v>
      </c>
      <c r="Q85" s="207">
        <v>0</v>
      </c>
      <c r="R85" s="67"/>
      <c r="S85" s="190"/>
      <c r="T85" s="196"/>
      <c r="U85" s="194"/>
      <c r="W85" s="88"/>
      <c r="Y85" s="181" t="s">
        <v>81</v>
      </c>
      <c r="Z85" s="18" t="s">
        <v>1</v>
      </c>
      <c r="AA85" s="162">
        <v>54.839999999999996</v>
      </c>
      <c r="AB85" s="163">
        <v>47.443333333333328</v>
      </c>
      <c r="AC85" s="163">
        <v>-2.5366666666666666</v>
      </c>
      <c r="AD85" s="176">
        <v>0</v>
      </c>
      <c r="AE85" s="163">
        <v>0</v>
      </c>
      <c r="AF85" s="163">
        <v>0</v>
      </c>
      <c r="AG85" s="163">
        <v>0</v>
      </c>
      <c r="AH85" s="164">
        <v>0.86333333333333329</v>
      </c>
      <c r="AI85" s="63"/>
      <c r="AJ85" s="37" t="s">
        <v>1</v>
      </c>
      <c r="AK85" s="203">
        <v>9</v>
      </c>
      <c r="AL85" s="204">
        <f t="shared" si="24"/>
        <v>54.839999999999996</v>
      </c>
      <c r="AM85" s="204">
        <f t="shared" si="21"/>
        <v>47.443333333333328</v>
      </c>
      <c r="AN85" s="204">
        <f t="shared" si="22"/>
        <v>-2.5366666666666666</v>
      </c>
      <c r="AO85" s="207">
        <v>0</v>
      </c>
      <c r="AP85" s="206">
        <f>$AH85</f>
        <v>0.86333333333333329</v>
      </c>
      <c r="AQ85" s="207">
        <v>0</v>
      </c>
      <c r="AR85" s="207">
        <v>0</v>
      </c>
      <c r="AS85" s="67"/>
      <c r="AT85" s="190"/>
      <c r="AU85" s="192"/>
      <c r="AV85" s="194"/>
      <c r="AX85" s="88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</row>
    <row r="86" spans="2:62" s="61" customFormat="1" ht="15" customHeight="1" thickTop="1" thickBot="1" x14ac:dyDescent="0.25">
      <c r="B86" s="181" t="s">
        <v>82</v>
      </c>
      <c r="C86" s="19" t="s">
        <v>27</v>
      </c>
      <c r="D86" s="162">
        <v>59.85</v>
      </c>
      <c r="E86" s="163">
        <v>0.57666666666666666</v>
      </c>
      <c r="F86" s="163">
        <v>1.8833333333333335</v>
      </c>
      <c r="G86" s="164">
        <v>0.40333333333333332</v>
      </c>
      <c r="H86" s="63"/>
      <c r="I86" s="38" t="s">
        <v>27</v>
      </c>
      <c r="J86" s="203">
        <v>10</v>
      </c>
      <c r="K86" s="204">
        <f t="shared" si="23"/>
        <v>59.85</v>
      </c>
      <c r="L86" s="204">
        <f t="shared" si="19"/>
        <v>0.57666666666666666</v>
      </c>
      <c r="M86" s="204">
        <f t="shared" si="20"/>
        <v>1.8833333333333335</v>
      </c>
      <c r="N86" s="207">
        <v>0</v>
      </c>
      <c r="O86" s="207">
        <v>0</v>
      </c>
      <c r="P86" s="207">
        <v>0</v>
      </c>
      <c r="Q86" s="206">
        <f>$AH86</f>
        <v>0.40333333333333332</v>
      </c>
      <c r="R86" s="67"/>
      <c r="W86" s="88"/>
      <c r="Y86" s="181" t="s">
        <v>82</v>
      </c>
      <c r="Z86" s="19" t="s">
        <v>27</v>
      </c>
      <c r="AA86" s="162">
        <v>59.85</v>
      </c>
      <c r="AB86" s="163">
        <v>0.57666666666666666</v>
      </c>
      <c r="AC86" s="163">
        <v>1.8833333333333335</v>
      </c>
      <c r="AD86" s="176">
        <v>0</v>
      </c>
      <c r="AE86" s="163">
        <v>0</v>
      </c>
      <c r="AF86" s="163">
        <v>0</v>
      </c>
      <c r="AG86" s="163">
        <v>0</v>
      </c>
      <c r="AH86" s="164">
        <v>0.40333333333333332</v>
      </c>
      <c r="AI86" s="63"/>
      <c r="AJ86" s="38" t="s">
        <v>27</v>
      </c>
      <c r="AK86" s="203">
        <v>10</v>
      </c>
      <c r="AL86" s="204">
        <f t="shared" si="24"/>
        <v>59.85</v>
      </c>
      <c r="AM86" s="204">
        <f t="shared" si="21"/>
        <v>0.57666666666666666</v>
      </c>
      <c r="AN86" s="204">
        <f t="shared" si="22"/>
        <v>1.8833333333333335</v>
      </c>
      <c r="AO86" s="207">
        <v>0</v>
      </c>
      <c r="AP86" s="207">
        <v>0</v>
      </c>
      <c r="AQ86" s="207">
        <v>0</v>
      </c>
      <c r="AR86" s="206">
        <f>$AH86</f>
        <v>0.40333333333333332</v>
      </c>
      <c r="AS86" s="67"/>
      <c r="AU86" s="102"/>
      <c r="AX86" s="88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</row>
    <row r="87" spans="2:62" s="61" customFormat="1" ht="15" customHeight="1" thickTop="1" thickBot="1" x14ac:dyDescent="0.25">
      <c r="B87" s="181" t="s">
        <v>83</v>
      </c>
      <c r="C87" s="20" t="s">
        <v>28</v>
      </c>
      <c r="D87" s="162">
        <v>63.923333333333339</v>
      </c>
      <c r="E87" s="163">
        <v>-19.283333333333335</v>
      </c>
      <c r="F87" s="163">
        <v>-24.503333333333334</v>
      </c>
      <c r="G87" s="164">
        <v>0.59</v>
      </c>
      <c r="H87" s="63"/>
      <c r="I87" s="39" t="s">
        <v>28</v>
      </c>
      <c r="J87" s="203">
        <v>11</v>
      </c>
      <c r="K87" s="204">
        <f t="shared" si="23"/>
        <v>63.923333333333339</v>
      </c>
      <c r="L87" s="204">
        <f t="shared" si="19"/>
        <v>-19.283333333333335</v>
      </c>
      <c r="M87" s="204">
        <f t="shared" si="20"/>
        <v>-24.503333333333334</v>
      </c>
      <c r="N87" s="206">
        <f>$AH87</f>
        <v>0.59</v>
      </c>
      <c r="O87" s="207">
        <v>0</v>
      </c>
      <c r="P87" s="207">
        <v>0</v>
      </c>
      <c r="Q87" s="207">
        <v>0</v>
      </c>
      <c r="R87" s="67"/>
      <c r="S87" s="183" t="s">
        <v>64</v>
      </c>
      <c r="T87" s="103" t="s">
        <v>23</v>
      </c>
      <c r="U87" s="104">
        <f>SQRT((E80-(E84-(((D84-D80)/(D84-D97))*(E84-E97))))^2+(F80-(F84-(((D84-D80)/(D84-D97))*(F84-F97))))^2)</f>
        <v>0.47616289726647276</v>
      </c>
      <c r="W87" s="88"/>
      <c r="Y87" s="181" t="s">
        <v>83</v>
      </c>
      <c r="Z87" s="20" t="s">
        <v>28</v>
      </c>
      <c r="AA87" s="162">
        <v>63.923333333333339</v>
      </c>
      <c r="AB87" s="163">
        <v>-19.283333333333335</v>
      </c>
      <c r="AC87" s="163">
        <v>-24.503333333333334</v>
      </c>
      <c r="AD87" s="176">
        <v>0</v>
      </c>
      <c r="AE87" s="163">
        <v>0</v>
      </c>
      <c r="AF87" s="163">
        <v>0</v>
      </c>
      <c r="AG87" s="163">
        <v>0</v>
      </c>
      <c r="AH87" s="164">
        <v>0.59</v>
      </c>
      <c r="AI87" s="63"/>
      <c r="AJ87" s="39" t="s">
        <v>28</v>
      </c>
      <c r="AK87" s="203">
        <v>11</v>
      </c>
      <c r="AL87" s="204">
        <f t="shared" si="24"/>
        <v>63.923333333333339</v>
      </c>
      <c r="AM87" s="204">
        <f t="shared" si="21"/>
        <v>-19.283333333333335</v>
      </c>
      <c r="AN87" s="204">
        <f t="shared" si="22"/>
        <v>-24.503333333333334</v>
      </c>
      <c r="AO87" s="206">
        <f>$AH87</f>
        <v>0.59</v>
      </c>
      <c r="AP87" s="207">
        <v>0</v>
      </c>
      <c r="AQ87" s="207">
        <v>0</v>
      </c>
      <c r="AR87" s="207">
        <v>0</v>
      </c>
      <c r="AS87" s="67"/>
      <c r="AT87" s="183" t="s">
        <v>64</v>
      </c>
      <c r="AU87" s="105" t="s">
        <v>23</v>
      </c>
      <c r="AV87" s="104">
        <f>SQRT((AB80-(AB84-(((AA84-AA80)/(AA84-AA97))*(AB84-AB97))))^2+(AC80-(AC84-(((AA84-AA80)/(AA84-AA97))*(AC84-AC97))))^2)</f>
        <v>0.47616289726647276</v>
      </c>
      <c r="AX87" s="88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</row>
    <row r="88" spans="2:62" s="61" customFormat="1" ht="15" customHeight="1" thickTop="1" thickBot="1" x14ac:dyDescent="0.25">
      <c r="B88" s="181" t="s">
        <v>11</v>
      </c>
      <c r="C88" s="21" t="s">
        <v>29</v>
      </c>
      <c r="D88" s="162">
        <v>81.02</v>
      </c>
      <c r="E88" s="163">
        <v>-4.6333333333333337</v>
      </c>
      <c r="F88" s="163">
        <v>49.126666666666665</v>
      </c>
      <c r="G88" s="164">
        <v>0.62333333333333341</v>
      </c>
      <c r="H88" s="63"/>
      <c r="I88" s="40" t="s">
        <v>29</v>
      </c>
      <c r="J88" s="203">
        <v>12</v>
      </c>
      <c r="K88" s="204">
        <f t="shared" si="23"/>
        <v>81.02</v>
      </c>
      <c r="L88" s="204">
        <f t="shared" si="19"/>
        <v>-4.6333333333333337</v>
      </c>
      <c r="M88" s="204">
        <f t="shared" si="20"/>
        <v>49.126666666666665</v>
      </c>
      <c r="N88" s="207">
        <v>0</v>
      </c>
      <c r="O88" s="207">
        <v>0</v>
      </c>
      <c r="P88" s="206">
        <f>$AH88</f>
        <v>0.62333333333333341</v>
      </c>
      <c r="Q88" s="207">
        <v>0</v>
      </c>
      <c r="R88" s="67"/>
      <c r="S88" s="184"/>
      <c r="T88" s="106" t="s">
        <v>24</v>
      </c>
      <c r="U88" s="100">
        <f>SQRT((E81-(E84-(((D84-D81)/(D84-D97))*(E84-E97))))^2+(F81-(F84-((D84-D81)/(D84-D97)*(F84-F97))))^2)</f>
        <v>0.33191709661783636</v>
      </c>
      <c r="W88" s="88"/>
      <c r="Y88" s="181" t="s">
        <v>11</v>
      </c>
      <c r="Z88" s="21" t="s">
        <v>29</v>
      </c>
      <c r="AA88" s="162">
        <v>81.02</v>
      </c>
      <c r="AB88" s="163">
        <v>-4.6333333333333337</v>
      </c>
      <c r="AC88" s="163">
        <v>49.126666666666665</v>
      </c>
      <c r="AD88" s="176">
        <v>0</v>
      </c>
      <c r="AE88" s="163">
        <v>0</v>
      </c>
      <c r="AF88" s="163">
        <v>0</v>
      </c>
      <c r="AG88" s="163">
        <v>0</v>
      </c>
      <c r="AH88" s="164">
        <v>0.62333333333333341</v>
      </c>
      <c r="AI88" s="63"/>
      <c r="AJ88" s="40" t="s">
        <v>29</v>
      </c>
      <c r="AK88" s="203">
        <v>12</v>
      </c>
      <c r="AL88" s="204">
        <f t="shared" si="24"/>
        <v>81.02</v>
      </c>
      <c r="AM88" s="204">
        <f t="shared" si="21"/>
        <v>-4.6333333333333337</v>
      </c>
      <c r="AN88" s="204">
        <f t="shared" si="22"/>
        <v>49.126666666666665</v>
      </c>
      <c r="AO88" s="207">
        <v>0</v>
      </c>
      <c r="AP88" s="207">
        <v>0</v>
      </c>
      <c r="AQ88" s="206">
        <f>$AH88</f>
        <v>0.62333333333333341</v>
      </c>
      <c r="AR88" s="207">
        <v>0</v>
      </c>
      <c r="AS88" s="67"/>
      <c r="AT88" s="184"/>
      <c r="AU88" s="107" t="s">
        <v>24</v>
      </c>
      <c r="AV88" s="100">
        <f>SQRT((AB81-(AB84-(((AA84-AA81)/(AA84-AA97))*(AB84-AB97))))^2+(AC81-(AC84-((AA84-AA81)/(AA84-AA97)*(AC84-AC97))))^2)</f>
        <v>0.33191709661783636</v>
      </c>
      <c r="AX88" s="88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</row>
    <row r="89" spans="2:62" s="61" customFormat="1" ht="15" customHeight="1" thickTop="1" thickBot="1" x14ac:dyDescent="0.25">
      <c r="B89" s="181" t="s">
        <v>12</v>
      </c>
      <c r="C89" s="21" t="s">
        <v>30</v>
      </c>
      <c r="D89" s="162">
        <v>82.446666666666673</v>
      </c>
      <c r="E89" s="163">
        <v>-3.7833333333333332</v>
      </c>
      <c r="F89" s="163">
        <v>32.82</v>
      </c>
      <c r="G89" s="164">
        <v>0.36333333333333329</v>
      </c>
      <c r="H89" s="63"/>
      <c r="I89" s="40" t="s">
        <v>30</v>
      </c>
      <c r="J89" s="203">
        <v>13</v>
      </c>
      <c r="K89" s="204">
        <f t="shared" si="23"/>
        <v>82.446666666666673</v>
      </c>
      <c r="L89" s="204">
        <f t="shared" si="19"/>
        <v>-3.7833333333333332</v>
      </c>
      <c r="M89" s="204">
        <f t="shared" si="20"/>
        <v>32.82</v>
      </c>
      <c r="N89" s="207">
        <v>0</v>
      </c>
      <c r="O89" s="207">
        <v>0</v>
      </c>
      <c r="P89" s="206">
        <f>$AH89</f>
        <v>0.36333333333333329</v>
      </c>
      <c r="Q89" s="207">
        <v>0</v>
      </c>
      <c r="R89" s="67"/>
      <c r="S89" s="185"/>
      <c r="T89" s="108" t="s">
        <v>32</v>
      </c>
      <c r="U89" s="109">
        <f>SQRT((E91-(E84-(((D84-D91)/(D84-D97))*(E84-E97))))^2+(F91-(F84-((D84-D91)/(D84-D97)*(F84-F97))))^2)</f>
        <v>0.99988316755744555</v>
      </c>
      <c r="W89" s="88"/>
      <c r="Y89" s="181" t="s">
        <v>12</v>
      </c>
      <c r="Z89" s="21" t="s">
        <v>30</v>
      </c>
      <c r="AA89" s="162">
        <v>82.446666666666673</v>
      </c>
      <c r="AB89" s="163">
        <v>-3.7833333333333332</v>
      </c>
      <c r="AC89" s="163">
        <v>32.82</v>
      </c>
      <c r="AD89" s="176">
        <v>0</v>
      </c>
      <c r="AE89" s="163">
        <v>0</v>
      </c>
      <c r="AF89" s="163">
        <v>0</v>
      </c>
      <c r="AG89" s="163">
        <v>0</v>
      </c>
      <c r="AH89" s="164">
        <v>0.36333333333333329</v>
      </c>
      <c r="AI89" s="63"/>
      <c r="AJ89" s="40" t="s">
        <v>30</v>
      </c>
      <c r="AK89" s="203">
        <v>13</v>
      </c>
      <c r="AL89" s="204">
        <f t="shared" si="24"/>
        <v>82.446666666666673</v>
      </c>
      <c r="AM89" s="204">
        <f t="shared" si="21"/>
        <v>-3.7833333333333332</v>
      </c>
      <c r="AN89" s="204">
        <f t="shared" si="22"/>
        <v>32.82</v>
      </c>
      <c r="AO89" s="207">
        <v>0</v>
      </c>
      <c r="AP89" s="207">
        <v>0</v>
      </c>
      <c r="AQ89" s="206">
        <f>$AH89</f>
        <v>0.36333333333333329</v>
      </c>
      <c r="AR89" s="207">
        <v>0</v>
      </c>
      <c r="AS89" s="67"/>
      <c r="AT89" s="185"/>
      <c r="AU89" s="110" t="s">
        <v>32</v>
      </c>
      <c r="AV89" s="109">
        <f>SQRT((AB91-(AB84-(((AA84-AA91)/(AA84-AA97))*(AB84-AB97))))^2+(AC91-(AC84-((AA84-AA91)/(AA84-AA97)*(AC84-AC97))))^2)</f>
        <v>0.99988316755744555</v>
      </c>
      <c r="AX89" s="88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</row>
    <row r="90" spans="2:62" s="61" customFormat="1" ht="15" customHeight="1" thickTop="1" thickBot="1" x14ac:dyDescent="0.25">
      <c r="B90" s="181" t="s">
        <v>84</v>
      </c>
      <c r="C90" s="22" t="s">
        <v>31</v>
      </c>
      <c r="D90" s="165">
        <v>59.436666666666667</v>
      </c>
      <c r="E90" s="166">
        <v>38.36</v>
      </c>
      <c r="F90" s="166">
        <v>-2.8533333333333335</v>
      </c>
      <c r="G90" s="167">
        <v>0.6333333333333333</v>
      </c>
      <c r="H90" s="63"/>
      <c r="I90" s="41" t="s">
        <v>31</v>
      </c>
      <c r="J90" s="203">
        <v>14</v>
      </c>
      <c r="K90" s="204">
        <f t="shared" si="23"/>
        <v>59.436666666666667</v>
      </c>
      <c r="L90" s="204">
        <f t="shared" si="19"/>
        <v>38.36</v>
      </c>
      <c r="M90" s="204">
        <f t="shared" si="20"/>
        <v>-2.8533333333333335</v>
      </c>
      <c r="N90" s="207">
        <v>0</v>
      </c>
      <c r="O90" s="206">
        <f>$AH90</f>
        <v>0.6333333333333333</v>
      </c>
      <c r="P90" s="207">
        <v>0</v>
      </c>
      <c r="Q90" s="207">
        <v>0</v>
      </c>
      <c r="R90" s="67"/>
      <c r="S90" s="111"/>
      <c r="T90" s="67"/>
      <c r="U90" s="67"/>
      <c r="W90" s="88"/>
      <c r="Y90" s="181" t="s">
        <v>84</v>
      </c>
      <c r="Z90" s="22" t="s">
        <v>31</v>
      </c>
      <c r="AA90" s="165">
        <v>59.436666666666667</v>
      </c>
      <c r="AB90" s="166">
        <v>38.36</v>
      </c>
      <c r="AC90" s="166">
        <v>-2.8533333333333335</v>
      </c>
      <c r="AD90" s="177">
        <v>0</v>
      </c>
      <c r="AE90" s="166">
        <v>0</v>
      </c>
      <c r="AF90" s="166">
        <v>0</v>
      </c>
      <c r="AG90" s="166">
        <v>0</v>
      </c>
      <c r="AH90" s="167">
        <v>0.6333333333333333</v>
      </c>
      <c r="AI90" s="63"/>
      <c r="AJ90" s="41" t="s">
        <v>31</v>
      </c>
      <c r="AK90" s="203">
        <v>14</v>
      </c>
      <c r="AL90" s="204">
        <f t="shared" si="24"/>
        <v>59.436666666666667</v>
      </c>
      <c r="AM90" s="204">
        <f t="shared" si="21"/>
        <v>38.36</v>
      </c>
      <c r="AN90" s="204">
        <f t="shared" si="22"/>
        <v>-2.8533333333333335</v>
      </c>
      <c r="AO90" s="207">
        <v>0</v>
      </c>
      <c r="AP90" s="206">
        <f>$AH90</f>
        <v>0.6333333333333333</v>
      </c>
      <c r="AQ90" s="207">
        <v>0</v>
      </c>
      <c r="AR90" s="207">
        <v>0</v>
      </c>
      <c r="AS90" s="67"/>
      <c r="AT90" s="111"/>
      <c r="AU90" s="112"/>
      <c r="AV90" s="67"/>
      <c r="AX90" s="88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</row>
    <row r="91" spans="2:62" s="61" customFormat="1" ht="15" customHeight="1" thickTop="1" thickBot="1" x14ac:dyDescent="0.25">
      <c r="B91" s="180" t="s">
        <v>13</v>
      </c>
      <c r="C91" s="23" t="s">
        <v>32</v>
      </c>
      <c r="D91" s="168">
        <v>53.70000000000001</v>
      </c>
      <c r="E91" s="169">
        <v>1.53</v>
      </c>
      <c r="F91" s="169">
        <v>1.0999999999999999</v>
      </c>
      <c r="G91" s="170">
        <v>0.54</v>
      </c>
      <c r="H91" s="63"/>
      <c r="I91" s="42" t="s">
        <v>32</v>
      </c>
      <c r="J91" s="203">
        <v>15</v>
      </c>
      <c r="K91" s="204">
        <f t="shared" si="23"/>
        <v>53.70000000000001</v>
      </c>
      <c r="L91" s="204">
        <f t="shared" si="19"/>
        <v>1.53</v>
      </c>
      <c r="M91" s="204">
        <f t="shared" si="20"/>
        <v>1.0999999999999999</v>
      </c>
      <c r="N91" s="207">
        <v>0</v>
      </c>
      <c r="O91" s="207">
        <v>0</v>
      </c>
      <c r="P91" s="207">
        <v>0</v>
      </c>
      <c r="Q91" s="207">
        <v>0</v>
      </c>
      <c r="R91" s="67"/>
      <c r="S91" s="183" t="s">
        <v>65</v>
      </c>
      <c r="T91" s="113" t="s">
        <v>0</v>
      </c>
      <c r="U91" s="114">
        <f>SQRT(($AB$244-D83)^2+($AC$244-E83)^2+($AH$244-F83)^2)</f>
        <v>3.7795869850788941</v>
      </c>
      <c r="W91" s="88"/>
      <c r="Y91" s="180" t="s">
        <v>13</v>
      </c>
      <c r="Z91" s="23" t="s">
        <v>32</v>
      </c>
      <c r="AA91" s="153">
        <v>53.70000000000001</v>
      </c>
      <c r="AB91" s="154">
        <v>1.53</v>
      </c>
      <c r="AC91" s="154">
        <v>1.0999999999999999</v>
      </c>
      <c r="AD91" s="153">
        <v>0</v>
      </c>
      <c r="AE91" s="154">
        <v>0</v>
      </c>
      <c r="AF91" s="154">
        <v>0</v>
      </c>
      <c r="AG91" s="154">
        <v>0</v>
      </c>
      <c r="AH91" s="155">
        <v>0.54</v>
      </c>
      <c r="AI91" s="63"/>
      <c r="AJ91" s="42" t="s">
        <v>32</v>
      </c>
      <c r="AK91" s="203">
        <v>15</v>
      </c>
      <c r="AL91" s="204">
        <f t="shared" si="24"/>
        <v>53.70000000000001</v>
      </c>
      <c r="AM91" s="204">
        <f t="shared" si="21"/>
        <v>1.53</v>
      </c>
      <c r="AN91" s="204">
        <f t="shared" si="22"/>
        <v>1.0999999999999999</v>
      </c>
      <c r="AO91" s="207">
        <v>0</v>
      </c>
      <c r="AP91" s="207">
        <v>0</v>
      </c>
      <c r="AQ91" s="207">
        <v>0</v>
      </c>
      <c r="AR91" s="207">
        <v>0</v>
      </c>
      <c r="AS91" s="67"/>
      <c r="AT91" s="183" t="s">
        <v>65</v>
      </c>
      <c r="AU91" s="115" t="s">
        <v>0</v>
      </c>
      <c r="AV91" s="114">
        <f>SQRT(($AB$244-AA83)^2+($AC$244-AB83)^2+($AH$244-AC83)^2)</f>
        <v>3.7795869850788941</v>
      </c>
      <c r="AX91" s="88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</row>
    <row r="92" spans="2:62" s="61" customFormat="1" ht="15" customHeight="1" thickTop="1" thickBot="1" x14ac:dyDescent="0.25">
      <c r="B92" s="180" t="s">
        <v>14</v>
      </c>
      <c r="C92" s="24" t="s">
        <v>33</v>
      </c>
      <c r="D92" s="153">
        <v>35.306666666666665</v>
      </c>
      <c r="E92" s="154">
        <v>1.33</v>
      </c>
      <c r="F92" s="154">
        <v>3.1566666666666667</v>
      </c>
      <c r="G92" s="155">
        <v>1.0566666666666666</v>
      </c>
      <c r="H92" s="63"/>
      <c r="I92" s="43" t="s">
        <v>33</v>
      </c>
      <c r="J92" s="203">
        <v>16</v>
      </c>
      <c r="K92" s="204">
        <f t="shared" si="23"/>
        <v>35.306666666666665</v>
      </c>
      <c r="L92" s="204">
        <f t="shared" si="19"/>
        <v>1.33</v>
      </c>
      <c r="M92" s="204">
        <f t="shared" si="20"/>
        <v>3.1566666666666667</v>
      </c>
      <c r="N92" s="207">
        <v>0</v>
      </c>
      <c r="O92" s="207">
        <v>0</v>
      </c>
      <c r="P92" s="207">
        <v>0</v>
      </c>
      <c r="Q92" s="206">
        <f>$AH92</f>
        <v>1.0566666666666666</v>
      </c>
      <c r="R92" s="67"/>
      <c r="S92" s="184"/>
      <c r="T92" s="116" t="s">
        <v>1</v>
      </c>
      <c r="U92" s="117">
        <f>SQRT(($AB$245-D85)^2+($AC$245-E85)^2+($AH$245-F85)^2)</f>
        <v>3.8630931763146545</v>
      </c>
      <c r="W92" s="88"/>
      <c r="Y92" s="180" t="s">
        <v>14</v>
      </c>
      <c r="Z92" s="24" t="s">
        <v>33</v>
      </c>
      <c r="AA92" s="153">
        <v>35.306666666666665</v>
      </c>
      <c r="AB92" s="154">
        <v>1.33</v>
      </c>
      <c r="AC92" s="154">
        <v>3.1566666666666667</v>
      </c>
      <c r="AD92" s="153">
        <v>0</v>
      </c>
      <c r="AE92" s="154">
        <v>0</v>
      </c>
      <c r="AF92" s="154">
        <v>0</v>
      </c>
      <c r="AG92" s="154">
        <v>0</v>
      </c>
      <c r="AH92" s="155">
        <v>1.0566666666666666</v>
      </c>
      <c r="AI92" s="63"/>
      <c r="AJ92" s="43" t="s">
        <v>33</v>
      </c>
      <c r="AK92" s="203">
        <v>16</v>
      </c>
      <c r="AL92" s="204">
        <f t="shared" si="24"/>
        <v>35.306666666666665</v>
      </c>
      <c r="AM92" s="204">
        <f t="shared" si="21"/>
        <v>1.33</v>
      </c>
      <c r="AN92" s="204">
        <f t="shared" si="22"/>
        <v>3.1566666666666667</v>
      </c>
      <c r="AO92" s="207">
        <v>0</v>
      </c>
      <c r="AP92" s="207">
        <v>0</v>
      </c>
      <c r="AQ92" s="207">
        <v>0</v>
      </c>
      <c r="AR92" s="206">
        <f>$AH92</f>
        <v>1.0566666666666666</v>
      </c>
      <c r="AS92" s="67"/>
      <c r="AT92" s="184"/>
      <c r="AU92" s="118" t="s">
        <v>1</v>
      </c>
      <c r="AV92" s="117">
        <f>SQRT(($AB$245-AA85)^2+($AC$245-AB85)^2+($AH$245-AC85)^2)</f>
        <v>3.8630931763146545</v>
      </c>
      <c r="AX92" s="88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</row>
    <row r="93" spans="2:62" s="61" customFormat="1" ht="15" customHeight="1" thickTop="1" thickBot="1" x14ac:dyDescent="0.25">
      <c r="B93" s="180" t="s">
        <v>15</v>
      </c>
      <c r="C93" s="24" t="s">
        <v>34</v>
      </c>
      <c r="D93" s="153">
        <v>43.73</v>
      </c>
      <c r="E93" s="154">
        <v>1.0533333333333335</v>
      </c>
      <c r="F93" s="154">
        <v>2.5266666666666668</v>
      </c>
      <c r="G93" s="155">
        <v>0.77999999999999992</v>
      </c>
      <c r="H93" s="63"/>
      <c r="I93" s="44" t="s">
        <v>34</v>
      </c>
      <c r="J93" s="203">
        <v>17</v>
      </c>
      <c r="K93" s="204">
        <f t="shared" si="23"/>
        <v>43.73</v>
      </c>
      <c r="L93" s="204">
        <f t="shared" si="19"/>
        <v>1.0533333333333335</v>
      </c>
      <c r="M93" s="204">
        <f t="shared" si="20"/>
        <v>2.5266666666666668</v>
      </c>
      <c r="N93" s="207">
        <v>0</v>
      </c>
      <c r="O93" s="207">
        <v>0</v>
      </c>
      <c r="P93" s="207">
        <v>0</v>
      </c>
      <c r="Q93" s="206">
        <f>$AH93</f>
        <v>0.77999999999999992</v>
      </c>
      <c r="R93" s="67"/>
      <c r="S93" s="184"/>
      <c r="T93" s="119" t="s">
        <v>2</v>
      </c>
      <c r="U93" s="117">
        <f>SQRT(($AB$246-D79)^2+($AC$246-E79)^2+($AH$246-F79)^2)</f>
        <v>4.4482505924614237</v>
      </c>
      <c r="W93" s="88"/>
      <c r="Y93" s="180" t="s">
        <v>15</v>
      </c>
      <c r="Z93" s="24" t="s">
        <v>34</v>
      </c>
      <c r="AA93" s="153">
        <v>43.73</v>
      </c>
      <c r="AB93" s="154">
        <v>1.0533333333333335</v>
      </c>
      <c r="AC93" s="154">
        <v>2.5266666666666668</v>
      </c>
      <c r="AD93" s="153">
        <v>0</v>
      </c>
      <c r="AE93" s="154">
        <v>0</v>
      </c>
      <c r="AF93" s="154">
        <v>0</v>
      </c>
      <c r="AG93" s="154">
        <v>0</v>
      </c>
      <c r="AH93" s="155">
        <v>0.77999999999999992</v>
      </c>
      <c r="AI93" s="63"/>
      <c r="AJ93" s="44" t="s">
        <v>34</v>
      </c>
      <c r="AK93" s="203">
        <v>17</v>
      </c>
      <c r="AL93" s="204">
        <f t="shared" si="24"/>
        <v>43.73</v>
      </c>
      <c r="AM93" s="204">
        <f t="shared" si="21"/>
        <v>1.0533333333333335</v>
      </c>
      <c r="AN93" s="204">
        <f t="shared" si="22"/>
        <v>2.5266666666666668</v>
      </c>
      <c r="AO93" s="207">
        <v>0</v>
      </c>
      <c r="AP93" s="207">
        <v>0</v>
      </c>
      <c r="AQ93" s="207">
        <v>0</v>
      </c>
      <c r="AR93" s="206">
        <f>$AH93</f>
        <v>0.77999999999999992</v>
      </c>
      <c r="AS93" s="67"/>
      <c r="AT93" s="184"/>
      <c r="AU93" s="120" t="s">
        <v>2</v>
      </c>
      <c r="AV93" s="117">
        <f>SQRT(($AB$246-AA79)^2+($AC$246-AB79)^2+($AH$246-AC79)^2)</f>
        <v>4.4482505924614237</v>
      </c>
      <c r="AX93" s="88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</row>
    <row r="94" spans="2:62" s="61" customFormat="1" ht="15" customHeight="1" thickTop="1" thickBot="1" x14ac:dyDescent="0.25">
      <c r="B94" s="180" t="s">
        <v>16</v>
      </c>
      <c r="C94" s="25" t="s">
        <v>35</v>
      </c>
      <c r="D94" s="153">
        <v>70.633333333333326</v>
      </c>
      <c r="E94" s="154">
        <v>-12.99</v>
      </c>
      <c r="F94" s="154">
        <v>-15.596666666666666</v>
      </c>
      <c r="G94" s="155">
        <v>0.35333333333333333</v>
      </c>
      <c r="H94" s="63"/>
      <c r="I94" s="45" t="s">
        <v>35</v>
      </c>
      <c r="J94" s="203">
        <v>18</v>
      </c>
      <c r="K94" s="204">
        <f t="shared" si="23"/>
        <v>70.633333333333326</v>
      </c>
      <c r="L94" s="204">
        <f t="shared" si="19"/>
        <v>-12.99</v>
      </c>
      <c r="M94" s="204">
        <f t="shared" si="20"/>
        <v>-15.596666666666666</v>
      </c>
      <c r="N94" s="206">
        <f>$AH94</f>
        <v>0.35333333333333333</v>
      </c>
      <c r="O94" s="207">
        <v>0</v>
      </c>
      <c r="P94" s="207">
        <v>0</v>
      </c>
      <c r="Q94" s="207">
        <v>0</v>
      </c>
      <c r="R94" s="67"/>
      <c r="S94" s="184"/>
      <c r="T94" s="121" t="s">
        <v>39</v>
      </c>
      <c r="U94" s="117">
        <f>SQRT(($AB$247-D92)^2+($AC$247-E92)^2+($AH$247-F92)^2)</f>
        <v>1.1405359364010521</v>
      </c>
      <c r="W94" s="88"/>
      <c r="Y94" s="180" t="s">
        <v>16</v>
      </c>
      <c r="Z94" s="25" t="s">
        <v>35</v>
      </c>
      <c r="AA94" s="153">
        <v>70.633333333333326</v>
      </c>
      <c r="AB94" s="154">
        <v>-12.99</v>
      </c>
      <c r="AC94" s="154">
        <v>-15.596666666666666</v>
      </c>
      <c r="AD94" s="153">
        <v>0</v>
      </c>
      <c r="AE94" s="154">
        <v>0</v>
      </c>
      <c r="AF94" s="154">
        <v>0</v>
      </c>
      <c r="AG94" s="154">
        <v>0</v>
      </c>
      <c r="AH94" s="155">
        <v>0.35333333333333333</v>
      </c>
      <c r="AI94" s="63"/>
      <c r="AJ94" s="45" t="s">
        <v>35</v>
      </c>
      <c r="AK94" s="203">
        <v>18</v>
      </c>
      <c r="AL94" s="204">
        <f t="shared" si="24"/>
        <v>70.633333333333326</v>
      </c>
      <c r="AM94" s="204">
        <f t="shared" si="21"/>
        <v>-12.99</v>
      </c>
      <c r="AN94" s="204">
        <f t="shared" si="22"/>
        <v>-15.596666666666666</v>
      </c>
      <c r="AO94" s="206">
        <f>$AH94</f>
        <v>0.35333333333333333</v>
      </c>
      <c r="AP94" s="207">
        <v>0</v>
      </c>
      <c r="AQ94" s="207">
        <v>0</v>
      </c>
      <c r="AR94" s="207">
        <v>0</v>
      </c>
      <c r="AS94" s="67"/>
      <c r="AT94" s="184"/>
      <c r="AU94" s="122" t="s">
        <v>39</v>
      </c>
      <c r="AV94" s="117">
        <f>SQRT(($AB$247-AA92)^2+($AC$247-AB92)^2+($AH$247-AC92)^2)</f>
        <v>1.1405359364010521</v>
      </c>
      <c r="AX94" s="88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</row>
    <row r="95" spans="2:62" s="61" customFormat="1" ht="15" customHeight="1" thickTop="1" thickBot="1" x14ac:dyDescent="0.25">
      <c r="B95" s="180" t="s">
        <v>17</v>
      </c>
      <c r="C95" s="26" t="s">
        <v>36</v>
      </c>
      <c r="D95" s="153">
        <v>67.11333333333333</v>
      </c>
      <c r="E95" s="154">
        <v>26.956666666666667</v>
      </c>
      <c r="F95" s="154">
        <v>-3.6799999999999997</v>
      </c>
      <c r="G95" s="155">
        <v>0.38666666666666671</v>
      </c>
      <c r="H95" s="63"/>
      <c r="I95" s="46" t="s">
        <v>36</v>
      </c>
      <c r="J95" s="203">
        <v>19</v>
      </c>
      <c r="K95" s="204">
        <f t="shared" si="23"/>
        <v>67.11333333333333</v>
      </c>
      <c r="L95" s="204">
        <f t="shared" si="19"/>
        <v>26.956666666666667</v>
      </c>
      <c r="M95" s="204">
        <f t="shared" si="20"/>
        <v>-3.6799999999999997</v>
      </c>
      <c r="N95" s="207">
        <v>0</v>
      </c>
      <c r="O95" s="206">
        <f>$AH95</f>
        <v>0.38666666666666671</v>
      </c>
      <c r="P95" s="207">
        <v>0</v>
      </c>
      <c r="Q95" s="207">
        <v>0</v>
      </c>
      <c r="R95" s="67"/>
      <c r="S95" s="184"/>
      <c r="T95" s="123" t="s">
        <v>25</v>
      </c>
      <c r="U95" s="117">
        <f>SQRT(($AB$248-D82)^2+($AC$248-E82)^2+($AH$248-F82)^2)</f>
        <v>4.5778706840626242</v>
      </c>
      <c r="W95" s="88"/>
      <c r="Y95" s="180" t="s">
        <v>17</v>
      </c>
      <c r="Z95" s="26" t="s">
        <v>36</v>
      </c>
      <c r="AA95" s="153">
        <v>67.11333333333333</v>
      </c>
      <c r="AB95" s="154">
        <v>26.956666666666667</v>
      </c>
      <c r="AC95" s="154">
        <v>-3.6799999999999997</v>
      </c>
      <c r="AD95" s="153">
        <v>0</v>
      </c>
      <c r="AE95" s="154">
        <v>0</v>
      </c>
      <c r="AF95" s="154">
        <v>0</v>
      </c>
      <c r="AG95" s="154">
        <v>0</v>
      </c>
      <c r="AH95" s="155">
        <v>0.38666666666666671</v>
      </c>
      <c r="AI95" s="63"/>
      <c r="AJ95" s="46" t="s">
        <v>36</v>
      </c>
      <c r="AK95" s="203">
        <v>19</v>
      </c>
      <c r="AL95" s="204">
        <f t="shared" si="24"/>
        <v>67.11333333333333</v>
      </c>
      <c r="AM95" s="204">
        <f t="shared" si="21"/>
        <v>26.956666666666667</v>
      </c>
      <c r="AN95" s="204">
        <f t="shared" si="22"/>
        <v>-3.6799999999999997</v>
      </c>
      <c r="AO95" s="207">
        <v>0</v>
      </c>
      <c r="AP95" s="206">
        <f>$AH95</f>
        <v>0.38666666666666671</v>
      </c>
      <c r="AQ95" s="207">
        <v>0</v>
      </c>
      <c r="AR95" s="207">
        <v>0</v>
      </c>
      <c r="AS95" s="67"/>
      <c r="AT95" s="184"/>
      <c r="AU95" s="124" t="s">
        <v>25</v>
      </c>
      <c r="AV95" s="117">
        <f>SQRT(($AB$248-AA82)^2+($AC$248-AB82)^2+($AH$248-AC82)^2)</f>
        <v>4.5778706840626242</v>
      </c>
      <c r="AX95" s="88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</row>
    <row r="96" spans="2:62" s="61" customFormat="1" ht="15" customHeight="1" thickTop="1" thickBot="1" x14ac:dyDescent="0.25">
      <c r="B96" s="180" t="s">
        <v>18</v>
      </c>
      <c r="C96" s="27" t="s">
        <v>37</v>
      </c>
      <c r="D96" s="153">
        <v>32.376666666666665</v>
      </c>
      <c r="E96" s="154">
        <v>0.69000000000000006</v>
      </c>
      <c r="F96" s="154">
        <v>1.39</v>
      </c>
      <c r="G96" s="155">
        <v>1.2733333333333334</v>
      </c>
      <c r="H96" s="63"/>
      <c r="I96" s="47" t="s">
        <v>37</v>
      </c>
      <c r="J96" s="203">
        <v>20</v>
      </c>
      <c r="K96" s="204">
        <f t="shared" si="23"/>
        <v>32.376666666666665</v>
      </c>
      <c r="L96" s="204">
        <f t="shared" si="19"/>
        <v>0.69000000000000006</v>
      </c>
      <c r="M96" s="204">
        <f t="shared" si="20"/>
        <v>1.39</v>
      </c>
      <c r="N96" s="207">
        <v>0</v>
      </c>
      <c r="O96" s="207">
        <v>0</v>
      </c>
      <c r="P96" s="207">
        <v>0</v>
      </c>
      <c r="Q96" s="207">
        <v>0</v>
      </c>
      <c r="R96" s="67"/>
      <c r="S96" s="184"/>
      <c r="T96" s="125" t="s">
        <v>22</v>
      </c>
      <c r="U96" s="117">
        <f>SQRT(($AB$249-D78)^2+($AC$249-E78)^2+($AH$249-F78)^2)</f>
        <v>5.5233252866567781</v>
      </c>
      <c r="W96" s="88"/>
      <c r="Y96" s="180" t="s">
        <v>18</v>
      </c>
      <c r="Z96" s="27" t="s">
        <v>37</v>
      </c>
      <c r="AA96" s="153">
        <v>32.376666666666665</v>
      </c>
      <c r="AB96" s="154">
        <v>0.69000000000000006</v>
      </c>
      <c r="AC96" s="154">
        <v>1.39</v>
      </c>
      <c r="AD96" s="153">
        <v>0</v>
      </c>
      <c r="AE96" s="154">
        <v>0</v>
      </c>
      <c r="AF96" s="154">
        <v>0</v>
      </c>
      <c r="AG96" s="154">
        <v>0</v>
      </c>
      <c r="AH96" s="155">
        <v>1.2733333333333334</v>
      </c>
      <c r="AI96" s="63"/>
      <c r="AJ96" s="47" t="s">
        <v>37</v>
      </c>
      <c r="AK96" s="203">
        <v>20</v>
      </c>
      <c r="AL96" s="204">
        <f t="shared" si="24"/>
        <v>32.376666666666665</v>
      </c>
      <c r="AM96" s="204">
        <f t="shared" si="21"/>
        <v>0.69000000000000006</v>
      </c>
      <c r="AN96" s="204">
        <f t="shared" si="22"/>
        <v>1.39</v>
      </c>
      <c r="AO96" s="207">
        <v>0</v>
      </c>
      <c r="AP96" s="207">
        <v>0</v>
      </c>
      <c r="AQ96" s="207">
        <v>0</v>
      </c>
      <c r="AR96" s="207">
        <v>0</v>
      </c>
      <c r="AS96" s="67"/>
      <c r="AT96" s="184"/>
      <c r="AU96" s="126" t="s">
        <v>22</v>
      </c>
      <c r="AV96" s="117">
        <f>SQRT(($AB$249-AA78)^2+($AC$249-AB78)^2+($AH$249-AC78)^2)</f>
        <v>5.5233252866567781</v>
      </c>
      <c r="AX96" s="88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</row>
    <row r="97" spans="1:62" s="61" customFormat="1" ht="15" customHeight="1" thickTop="1" thickBot="1" x14ac:dyDescent="0.25">
      <c r="B97" s="180" t="s">
        <v>86</v>
      </c>
      <c r="C97" s="28" t="s">
        <v>38</v>
      </c>
      <c r="D97" s="171">
        <v>32.846666666666671</v>
      </c>
      <c r="E97" s="172">
        <v>0.91</v>
      </c>
      <c r="F97" s="172">
        <v>1.9333333333333333</v>
      </c>
      <c r="G97" s="173">
        <v>1.2266666666666666</v>
      </c>
      <c r="H97" s="63"/>
      <c r="I97" s="47" t="s">
        <v>38</v>
      </c>
      <c r="J97" s="203">
        <v>21</v>
      </c>
      <c r="K97" s="204">
        <f t="shared" si="23"/>
        <v>32.846666666666671</v>
      </c>
      <c r="L97" s="204">
        <f t="shared" si="19"/>
        <v>0.91</v>
      </c>
      <c r="M97" s="204">
        <f t="shared" si="20"/>
        <v>1.9333333333333333</v>
      </c>
      <c r="N97" s="207">
        <v>0</v>
      </c>
      <c r="O97" s="207">
        <v>0</v>
      </c>
      <c r="P97" s="207">
        <v>0</v>
      </c>
      <c r="Q97" s="207">
        <v>0</v>
      </c>
      <c r="R97" s="67"/>
      <c r="S97" s="185"/>
      <c r="T97" s="127" t="s">
        <v>21</v>
      </c>
      <c r="U97" s="128">
        <f>SQRT(($AB$250-D77)^2+($AC$250-E77)^2+($AH$250-F77)^2)</f>
        <v>2.7838203166791446</v>
      </c>
      <c r="W97" s="88"/>
      <c r="Y97" s="180" t="s">
        <v>86</v>
      </c>
      <c r="Z97" s="28" t="s">
        <v>38</v>
      </c>
      <c r="AA97" s="171">
        <v>32.846666666666671</v>
      </c>
      <c r="AB97" s="172">
        <v>0.91</v>
      </c>
      <c r="AC97" s="172">
        <v>1.9333333333333333</v>
      </c>
      <c r="AD97" s="171">
        <v>0</v>
      </c>
      <c r="AE97" s="172">
        <v>0</v>
      </c>
      <c r="AF97" s="172">
        <v>0</v>
      </c>
      <c r="AG97" s="172">
        <v>0</v>
      </c>
      <c r="AH97" s="173">
        <v>1.2266666666666666</v>
      </c>
      <c r="AI97" s="63"/>
      <c r="AJ97" s="47" t="s">
        <v>38</v>
      </c>
      <c r="AK97" s="203">
        <v>21</v>
      </c>
      <c r="AL97" s="204">
        <f t="shared" si="24"/>
        <v>32.846666666666671</v>
      </c>
      <c r="AM97" s="204">
        <f t="shared" si="21"/>
        <v>0.91</v>
      </c>
      <c r="AN97" s="204">
        <f t="shared" si="22"/>
        <v>1.9333333333333333</v>
      </c>
      <c r="AO97" s="207">
        <v>0</v>
      </c>
      <c r="AP97" s="207">
        <v>0</v>
      </c>
      <c r="AQ97" s="207">
        <v>0</v>
      </c>
      <c r="AR97" s="207">
        <v>0</v>
      </c>
      <c r="AS97" s="67"/>
      <c r="AT97" s="185"/>
      <c r="AU97" s="129" t="s">
        <v>21</v>
      </c>
      <c r="AV97" s="128">
        <f>SQRT(($AB$250-AA77)^2+($AC$250-AB77)^2+($AH$250-AC77)^2)</f>
        <v>2.7838203166791446</v>
      </c>
      <c r="AX97" s="88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</row>
    <row r="98" spans="1:62" ht="12" thickBot="1" x14ac:dyDescent="0.25">
      <c r="D98" s="80"/>
      <c r="E98" s="80"/>
      <c r="F98" s="80"/>
      <c r="G98" s="80"/>
      <c r="I98" s="67"/>
      <c r="T98" s="131"/>
      <c r="U98" s="132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226"/>
      <c r="BA98" s="226"/>
      <c r="BB98" s="226"/>
      <c r="BC98" s="226"/>
      <c r="BD98" s="226"/>
      <c r="BE98" s="226"/>
      <c r="BF98" s="226"/>
    </row>
    <row r="99" spans="1:62" s="61" customFormat="1" ht="15.6" customHeight="1" thickTop="1" thickBot="1" x14ac:dyDescent="0.25">
      <c r="A99" s="89">
        <v>5</v>
      </c>
      <c r="B99" s="180"/>
      <c r="C99" s="89">
        <v>5</v>
      </c>
      <c r="D99" s="57" t="s">
        <v>19</v>
      </c>
      <c r="E99" s="57" t="s">
        <v>20</v>
      </c>
      <c r="F99" s="57" t="s">
        <v>21</v>
      </c>
      <c r="G99" s="60" t="s">
        <v>3</v>
      </c>
      <c r="H99" s="63"/>
      <c r="I99" s="67"/>
      <c r="J99" s="67"/>
      <c r="K99" s="83" t="s">
        <v>19</v>
      </c>
      <c r="L99" s="84" t="s">
        <v>20</v>
      </c>
      <c r="M99" s="84" t="s">
        <v>21</v>
      </c>
      <c r="N99" s="83" t="s">
        <v>0</v>
      </c>
      <c r="O99" s="84" t="s">
        <v>1</v>
      </c>
      <c r="P99" s="84" t="s">
        <v>2</v>
      </c>
      <c r="Q99" s="85" t="s">
        <v>39</v>
      </c>
      <c r="R99" s="72"/>
      <c r="S99" s="186" t="s">
        <v>76</v>
      </c>
      <c r="T99" s="86" t="s">
        <v>68</v>
      </c>
      <c r="U99" s="87">
        <f>((1-10^(-G117))/(1-10^(-G106))*100)-40</f>
        <v>26.957192130263095</v>
      </c>
      <c r="W99" s="88"/>
      <c r="Y99" s="180"/>
      <c r="Z99" s="89">
        <v>5</v>
      </c>
      <c r="AA99" s="57" t="s">
        <v>19</v>
      </c>
      <c r="AB99" s="57" t="s">
        <v>20</v>
      </c>
      <c r="AC99" s="57" t="s">
        <v>21</v>
      </c>
      <c r="AD99" s="57" t="s">
        <v>19</v>
      </c>
      <c r="AE99" s="57" t="s">
        <v>20</v>
      </c>
      <c r="AF99" s="57" t="s">
        <v>21</v>
      </c>
      <c r="AG99" s="58" t="s">
        <v>3</v>
      </c>
      <c r="AH99" s="59" t="s">
        <v>3</v>
      </c>
      <c r="AI99" s="63"/>
      <c r="AJ99" s="67"/>
      <c r="AK99" s="208"/>
      <c r="AL99" s="209" t="s">
        <v>19</v>
      </c>
      <c r="AM99" s="209" t="s">
        <v>20</v>
      </c>
      <c r="AN99" s="209" t="s">
        <v>21</v>
      </c>
      <c r="AO99" s="209" t="s">
        <v>0</v>
      </c>
      <c r="AP99" s="209" t="s">
        <v>1</v>
      </c>
      <c r="AQ99" s="209" t="s">
        <v>2</v>
      </c>
      <c r="AR99" s="209" t="s">
        <v>39</v>
      </c>
      <c r="AS99" s="72"/>
      <c r="AT99" s="186" t="s">
        <v>76</v>
      </c>
      <c r="AU99" s="90" t="s">
        <v>68</v>
      </c>
      <c r="AV99" s="87">
        <f>((1-10^(-AH117))/(1-10^(-AH106))*100)-40</f>
        <v>26.957192130263095</v>
      </c>
      <c r="AX99" s="88"/>
      <c r="AZ99" s="224" t="s">
        <v>98</v>
      </c>
      <c r="BA99" s="224"/>
      <c r="BB99" s="224"/>
      <c r="BC99" s="224"/>
      <c r="BD99" s="224"/>
      <c r="BE99" s="224"/>
      <c r="BF99" s="224"/>
      <c r="BG99" s="221"/>
      <c r="BH99" s="221"/>
      <c r="BI99" s="221"/>
      <c r="BJ99" s="221"/>
    </row>
    <row r="100" spans="1:62" s="61" customFormat="1" ht="15" customHeight="1" thickTop="1" thickBot="1" x14ac:dyDescent="0.25">
      <c r="B100" s="180" t="s">
        <v>4</v>
      </c>
      <c r="C100" s="10" t="s">
        <v>21</v>
      </c>
      <c r="D100" s="153">
        <v>41.393333333333338</v>
      </c>
      <c r="E100" s="154">
        <v>8.9100000000000019</v>
      </c>
      <c r="F100" s="154">
        <v>-23.986666666666668</v>
      </c>
      <c r="G100" s="155">
        <v>0.88666666666666671</v>
      </c>
      <c r="H100" s="63"/>
      <c r="I100" s="29" t="s">
        <v>21</v>
      </c>
      <c r="J100" s="203">
        <v>1</v>
      </c>
      <c r="K100" s="204">
        <f>D100</f>
        <v>41.393333333333338</v>
      </c>
      <c r="L100" s="204">
        <f t="shared" ref="L100:L120" si="25">E100</f>
        <v>8.9100000000000019</v>
      </c>
      <c r="M100" s="204">
        <f t="shared" ref="M100:M120" si="26">F100</f>
        <v>-23.986666666666668</v>
      </c>
      <c r="N100" s="205">
        <v>0</v>
      </c>
      <c r="O100" s="205">
        <v>0</v>
      </c>
      <c r="P100" s="205">
        <v>0</v>
      </c>
      <c r="Q100" s="205">
        <v>0</v>
      </c>
      <c r="R100" s="72"/>
      <c r="S100" s="187"/>
      <c r="T100" s="91" t="s">
        <v>69</v>
      </c>
      <c r="U100" s="92">
        <f>((1-10^(-G118))/(1-10^(-G108))*100)-40</f>
        <v>28.304672034615493</v>
      </c>
      <c r="W100" s="88"/>
      <c r="Y100" s="180" t="s">
        <v>4</v>
      </c>
      <c r="Z100" s="10" t="s">
        <v>21</v>
      </c>
      <c r="AA100" s="153">
        <v>41.393333333333338</v>
      </c>
      <c r="AB100" s="154">
        <v>8.9100000000000019</v>
      </c>
      <c r="AC100" s="154">
        <v>-23.986666666666668</v>
      </c>
      <c r="AD100" s="153">
        <v>0</v>
      </c>
      <c r="AE100" s="154">
        <v>0</v>
      </c>
      <c r="AF100" s="154">
        <v>0</v>
      </c>
      <c r="AG100" s="154">
        <v>0</v>
      </c>
      <c r="AH100" s="155">
        <v>0.88666666666666671</v>
      </c>
      <c r="AI100" s="63"/>
      <c r="AJ100" s="29" t="s">
        <v>21</v>
      </c>
      <c r="AK100" s="203">
        <v>1</v>
      </c>
      <c r="AL100" s="204">
        <f>AA100</f>
        <v>41.393333333333338</v>
      </c>
      <c r="AM100" s="204">
        <f t="shared" ref="AM100:AM120" si="27">AB100</f>
        <v>8.9100000000000019</v>
      </c>
      <c r="AN100" s="204">
        <f t="shared" ref="AN100:AN120" si="28">AC100</f>
        <v>-23.986666666666668</v>
      </c>
      <c r="AO100" s="205">
        <v>0</v>
      </c>
      <c r="AP100" s="205">
        <v>0</v>
      </c>
      <c r="AQ100" s="205">
        <v>0</v>
      </c>
      <c r="AR100" s="205">
        <v>0</v>
      </c>
      <c r="AS100" s="72"/>
      <c r="AT100" s="187"/>
      <c r="AU100" s="93" t="s">
        <v>69</v>
      </c>
      <c r="AV100" s="92">
        <f>((1-10^(-AH118))/(1-10^(-AH108))*100)-40</f>
        <v>28.304672034615493</v>
      </c>
      <c r="AX100" s="88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</row>
    <row r="101" spans="1:62" s="61" customFormat="1" ht="15" customHeight="1" thickTop="1" thickBot="1" x14ac:dyDescent="0.25">
      <c r="B101" s="180" t="s">
        <v>5</v>
      </c>
      <c r="C101" s="11" t="s">
        <v>22</v>
      </c>
      <c r="D101" s="153">
        <v>55.526666666666664</v>
      </c>
      <c r="E101" s="154">
        <v>-35.619999999999997</v>
      </c>
      <c r="F101" s="154">
        <v>12.363333333333335</v>
      </c>
      <c r="G101" s="155">
        <v>0.82333333333333325</v>
      </c>
      <c r="H101" s="63"/>
      <c r="I101" s="30" t="s">
        <v>22</v>
      </c>
      <c r="J101" s="203">
        <v>2</v>
      </c>
      <c r="K101" s="204">
        <f t="shared" ref="K101:K120" si="29">D101</f>
        <v>55.526666666666664</v>
      </c>
      <c r="L101" s="204">
        <f t="shared" si="25"/>
        <v>-35.619999999999997</v>
      </c>
      <c r="M101" s="204">
        <f t="shared" si="26"/>
        <v>12.363333333333335</v>
      </c>
      <c r="N101" s="205">
        <v>0</v>
      </c>
      <c r="O101" s="205">
        <v>0</v>
      </c>
      <c r="P101" s="205">
        <v>0</v>
      </c>
      <c r="Q101" s="205">
        <v>0</v>
      </c>
      <c r="R101" s="72"/>
      <c r="S101" s="187"/>
      <c r="T101" s="48" t="s">
        <v>70</v>
      </c>
      <c r="U101" s="94">
        <f>((1-10^(-G112))/(1-10^(-G102))*100)-40</f>
        <v>26.4332384608566</v>
      </c>
      <c r="W101" s="88"/>
      <c r="Y101" s="180" t="s">
        <v>5</v>
      </c>
      <c r="Z101" s="11" t="s">
        <v>22</v>
      </c>
      <c r="AA101" s="153">
        <v>55.526666666666664</v>
      </c>
      <c r="AB101" s="154">
        <v>-35.619999999999997</v>
      </c>
      <c r="AC101" s="154">
        <v>12.363333333333335</v>
      </c>
      <c r="AD101" s="153">
        <v>0</v>
      </c>
      <c r="AE101" s="154">
        <v>0</v>
      </c>
      <c r="AF101" s="154">
        <v>0</v>
      </c>
      <c r="AG101" s="154">
        <v>0</v>
      </c>
      <c r="AH101" s="155">
        <v>0.82333333333333325</v>
      </c>
      <c r="AI101" s="63"/>
      <c r="AJ101" s="30" t="s">
        <v>22</v>
      </c>
      <c r="AK101" s="203">
        <v>2</v>
      </c>
      <c r="AL101" s="204">
        <f t="shared" ref="AL101:AL120" si="30">AA101</f>
        <v>55.526666666666664</v>
      </c>
      <c r="AM101" s="204">
        <f t="shared" si="27"/>
        <v>-35.619999999999997</v>
      </c>
      <c r="AN101" s="204">
        <f t="shared" si="28"/>
        <v>12.363333333333335</v>
      </c>
      <c r="AO101" s="205">
        <v>0</v>
      </c>
      <c r="AP101" s="205">
        <v>0</v>
      </c>
      <c r="AQ101" s="205">
        <v>0</v>
      </c>
      <c r="AR101" s="205">
        <v>0</v>
      </c>
      <c r="AS101" s="72"/>
      <c r="AT101" s="187"/>
      <c r="AU101" s="50" t="s">
        <v>70</v>
      </c>
      <c r="AV101" s="94">
        <f>((1-10^(-AH112))/(1-10^(-AH102))*100)-40</f>
        <v>26.4332384608566</v>
      </c>
      <c r="AX101" s="88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</row>
    <row r="102" spans="1:62" s="61" customFormat="1" ht="15" customHeight="1" thickTop="1" thickBot="1" x14ac:dyDescent="0.25">
      <c r="B102" s="180" t="s">
        <v>6</v>
      </c>
      <c r="C102" s="12" t="s">
        <v>2</v>
      </c>
      <c r="D102" s="153">
        <v>81.286666666666676</v>
      </c>
      <c r="E102" s="154">
        <v>-4.6933333333333325</v>
      </c>
      <c r="F102" s="154">
        <v>60.473333333333336</v>
      </c>
      <c r="G102" s="155">
        <v>0.83333333333333337</v>
      </c>
      <c r="H102" s="63"/>
      <c r="I102" s="31" t="s">
        <v>2</v>
      </c>
      <c r="J102" s="203">
        <v>3</v>
      </c>
      <c r="K102" s="204">
        <f t="shared" si="29"/>
        <v>81.286666666666676</v>
      </c>
      <c r="L102" s="204">
        <f t="shared" si="25"/>
        <v>-4.6933333333333325</v>
      </c>
      <c r="M102" s="204">
        <f t="shared" si="26"/>
        <v>60.473333333333336</v>
      </c>
      <c r="N102" s="205">
        <v>0</v>
      </c>
      <c r="O102" s="205">
        <v>0</v>
      </c>
      <c r="P102" s="206">
        <f>$G102</f>
        <v>0.83333333333333337</v>
      </c>
      <c r="Q102" s="205">
        <v>0</v>
      </c>
      <c r="R102" s="72"/>
      <c r="S102" s="188"/>
      <c r="T102" s="49" t="s">
        <v>71</v>
      </c>
      <c r="U102" s="95">
        <f>((1-10^(-G109))/(1-10^(-G115))*100)-40</f>
        <v>26.313869076003471</v>
      </c>
      <c r="W102" s="88"/>
      <c r="Y102" s="180" t="s">
        <v>6</v>
      </c>
      <c r="Z102" s="12" t="s">
        <v>2</v>
      </c>
      <c r="AA102" s="153">
        <v>81.286666666666676</v>
      </c>
      <c r="AB102" s="154">
        <v>-4.6933333333333325</v>
      </c>
      <c r="AC102" s="154">
        <v>60.473333333333336</v>
      </c>
      <c r="AD102" s="153">
        <v>0</v>
      </c>
      <c r="AE102" s="154">
        <v>0</v>
      </c>
      <c r="AF102" s="154">
        <v>0</v>
      </c>
      <c r="AG102" s="154">
        <v>0</v>
      </c>
      <c r="AH102" s="155">
        <v>0.83333333333333337</v>
      </c>
      <c r="AI102" s="63"/>
      <c r="AJ102" s="31" t="s">
        <v>2</v>
      </c>
      <c r="AK102" s="203">
        <v>3</v>
      </c>
      <c r="AL102" s="204">
        <f t="shared" si="30"/>
        <v>81.286666666666676</v>
      </c>
      <c r="AM102" s="204">
        <f t="shared" si="27"/>
        <v>-4.6933333333333325</v>
      </c>
      <c r="AN102" s="204">
        <f t="shared" si="28"/>
        <v>60.473333333333336</v>
      </c>
      <c r="AO102" s="205">
        <v>0</v>
      </c>
      <c r="AP102" s="205">
        <v>0</v>
      </c>
      <c r="AQ102" s="206">
        <f>$AH102</f>
        <v>0.83333333333333337</v>
      </c>
      <c r="AR102" s="205">
        <v>0</v>
      </c>
      <c r="AS102" s="72"/>
      <c r="AT102" s="188"/>
      <c r="AU102" s="51" t="s">
        <v>71</v>
      </c>
      <c r="AV102" s="95">
        <f>((1-10^(-AH109))/(1-10^(-AH115))*100)-40</f>
        <v>26.313869076003471</v>
      </c>
      <c r="AX102" s="88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</row>
    <row r="103" spans="1:62" s="61" customFormat="1" ht="15" customHeight="1" thickTop="1" thickBot="1" x14ac:dyDescent="0.25">
      <c r="B103" s="180" t="s">
        <v>7</v>
      </c>
      <c r="C103" s="13" t="s">
        <v>23</v>
      </c>
      <c r="D103" s="153">
        <v>77.11</v>
      </c>
      <c r="E103" s="154">
        <v>0.73</v>
      </c>
      <c r="F103" s="154">
        <v>0.89333333333333342</v>
      </c>
      <c r="G103" s="155">
        <v>0.11333333333333333</v>
      </c>
      <c r="H103" s="63"/>
      <c r="I103" s="32" t="s">
        <v>23</v>
      </c>
      <c r="J103" s="203">
        <v>4</v>
      </c>
      <c r="K103" s="204">
        <f t="shared" si="29"/>
        <v>77.11</v>
      </c>
      <c r="L103" s="204">
        <f t="shared" si="25"/>
        <v>0.73</v>
      </c>
      <c r="M103" s="204">
        <f t="shared" si="26"/>
        <v>0.89333333333333342</v>
      </c>
      <c r="N103" s="205">
        <v>0</v>
      </c>
      <c r="O103" s="205">
        <v>0</v>
      </c>
      <c r="P103" s="205">
        <v>0</v>
      </c>
      <c r="Q103" s="205">
        <v>0</v>
      </c>
      <c r="R103" s="72"/>
      <c r="S103" s="186" t="s">
        <v>77</v>
      </c>
      <c r="T103" s="96" t="s">
        <v>72</v>
      </c>
      <c r="U103" s="97">
        <f>((1-10^(-G110))/(1-10^(-G106))*100)-70</f>
        <v>19.354608366249693</v>
      </c>
      <c r="W103" s="88"/>
      <c r="Y103" s="180" t="s">
        <v>7</v>
      </c>
      <c r="Z103" s="13" t="s">
        <v>23</v>
      </c>
      <c r="AA103" s="153">
        <v>77.11</v>
      </c>
      <c r="AB103" s="154">
        <v>0.73</v>
      </c>
      <c r="AC103" s="154">
        <v>0.89333333333333342</v>
      </c>
      <c r="AD103" s="153">
        <v>0</v>
      </c>
      <c r="AE103" s="154">
        <v>0</v>
      </c>
      <c r="AF103" s="154">
        <v>0</v>
      </c>
      <c r="AG103" s="154">
        <v>0</v>
      </c>
      <c r="AH103" s="155">
        <v>0.11333333333333333</v>
      </c>
      <c r="AI103" s="63"/>
      <c r="AJ103" s="32" t="s">
        <v>23</v>
      </c>
      <c r="AK103" s="203">
        <v>4</v>
      </c>
      <c r="AL103" s="204">
        <f t="shared" si="30"/>
        <v>77.11</v>
      </c>
      <c r="AM103" s="204">
        <f t="shared" si="27"/>
        <v>0.73</v>
      </c>
      <c r="AN103" s="204">
        <f t="shared" si="28"/>
        <v>0.89333333333333342</v>
      </c>
      <c r="AO103" s="205">
        <v>0</v>
      </c>
      <c r="AP103" s="205">
        <v>0</v>
      </c>
      <c r="AQ103" s="205">
        <v>0</v>
      </c>
      <c r="AR103" s="205">
        <v>0</v>
      </c>
      <c r="AS103" s="72"/>
      <c r="AT103" s="186" t="s">
        <v>77</v>
      </c>
      <c r="AU103" s="98" t="s">
        <v>72</v>
      </c>
      <c r="AV103" s="97">
        <f>((1-10^(-AH110))/(1-10^(-AH106))*100)-70</f>
        <v>19.354608366249693</v>
      </c>
      <c r="AX103" s="88"/>
      <c r="AZ103" s="221"/>
      <c r="BA103" s="221"/>
      <c r="BB103" s="221"/>
      <c r="BC103" s="221"/>
      <c r="BD103" s="221"/>
      <c r="BE103" s="221"/>
      <c r="BF103" s="221"/>
      <c r="BG103" s="221"/>
      <c r="BH103" s="221"/>
      <c r="BI103" s="221"/>
      <c r="BJ103" s="221"/>
    </row>
    <row r="104" spans="1:62" s="61" customFormat="1" ht="15" customHeight="1" thickTop="1" thickBot="1" x14ac:dyDescent="0.25">
      <c r="B104" s="180" t="s">
        <v>8</v>
      </c>
      <c r="C104" s="14" t="s">
        <v>24</v>
      </c>
      <c r="D104" s="153">
        <v>65.820000000000007</v>
      </c>
      <c r="E104" s="154">
        <v>0.75666666666666671</v>
      </c>
      <c r="F104" s="154">
        <v>1.21</v>
      </c>
      <c r="G104" s="155">
        <v>0.3</v>
      </c>
      <c r="H104" s="63"/>
      <c r="I104" s="33" t="s">
        <v>24</v>
      </c>
      <c r="J104" s="203">
        <v>5</v>
      </c>
      <c r="K104" s="204">
        <f t="shared" si="29"/>
        <v>65.820000000000007</v>
      </c>
      <c r="L104" s="204">
        <f t="shared" si="25"/>
        <v>0.75666666666666671</v>
      </c>
      <c r="M104" s="204">
        <f t="shared" si="26"/>
        <v>1.21</v>
      </c>
      <c r="N104" s="205">
        <v>0</v>
      </c>
      <c r="O104" s="205">
        <v>0</v>
      </c>
      <c r="P104" s="205">
        <v>0</v>
      </c>
      <c r="Q104" s="205">
        <v>0</v>
      </c>
      <c r="R104" s="67"/>
      <c r="S104" s="187"/>
      <c r="T104" s="91" t="s">
        <v>73</v>
      </c>
      <c r="U104" s="99">
        <f>((1-10^(-G113))/(1-10^(-G108))*100)-70</f>
        <v>18.917077118584359</v>
      </c>
      <c r="W104" s="88"/>
      <c r="Y104" s="180" t="s">
        <v>8</v>
      </c>
      <c r="Z104" s="14" t="s">
        <v>24</v>
      </c>
      <c r="AA104" s="153">
        <v>65.820000000000007</v>
      </c>
      <c r="AB104" s="154">
        <v>0.75666666666666671</v>
      </c>
      <c r="AC104" s="154">
        <v>1.21</v>
      </c>
      <c r="AD104" s="153">
        <v>0</v>
      </c>
      <c r="AE104" s="154">
        <v>0</v>
      </c>
      <c r="AF104" s="154">
        <v>0</v>
      </c>
      <c r="AG104" s="154">
        <v>0</v>
      </c>
      <c r="AH104" s="155">
        <v>0.3</v>
      </c>
      <c r="AI104" s="63"/>
      <c r="AJ104" s="33" t="s">
        <v>24</v>
      </c>
      <c r="AK104" s="203">
        <v>5</v>
      </c>
      <c r="AL104" s="204">
        <f t="shared" si="30"/>
        <v>65.820000000000007</v>
      </c>
      <c r="AM104" s="204">
        <f t="shared" si="27"/>
        <v>0.75666666666666671</v>
      </c>
      <c r="AN104" s="204">
        <f t="shared" si="28"/>
        <v>1.21</v>
      </c>
      <c r="AO104" s="205">
        <v>0</v>
      </c>
      <c r="AP104" s="205">
        <v>0</v>
      </c>
      <c r="AQ104" s="205">
        <v>0</v>
      </c>
      <c r="AR104" s="205">
        <v>0</v>
      </c>
      <c r="AS104" s="67"/>
      <c r="AT104" s="187"/>
      <c r="AU104" s="93" t="s">
        <v>73</v>
      </c>
      <c r="AV104" s="99">
        <f>((1-10^(-AH113))/(1-10^(-AH108))*100)-70</f>
        <v>18.917077118584359</v>
      </c>
      <c r="AX104" s="88"/>
      <c r="AZ104" s="221"/>
      <c r="BA104" s="221"/>
      <c r="BB104" s="221"/>
      <c r="BC104" s="221"/>
      <c r="BD104" s="221"/>
      <c r="BE104" s="221"/>
      <c r="BF104" s="221"/>
      <c r="BG104" s="221"/>
      <c r="BH104" s="221"/>
      <c r="BI104" s="221"/>
      <c r="BJ104" s="221"/>
    </row>
    <row r="105" spans="1:62" s="61" customFormat="1" ht="15" customHeight="1" thickTop="1" thickBot="1" x14ac:dyDescent="0.25">
      <c r="B105" s="180" t="s">
        <v>9</v>
      </c>
      <c r="C105" s="15" t="s">
        <v>25</v>
      </c>
      <c r="D105" s="153">
        <v>53.273333333333333</v>
      </c>
      <c r="E105" s="154">
        <v>44.686666666666667</v>
      </c>
      <c r="F105" s="154">
        <v>22.603333333333335</v>
      </c>
      <c r="G105" s="155">
        <v>0.90666666666666673</v>
      </c>
      <c r="H105" s="63"/>
      <c r="I105" s="34" t="s">
        <v>25</v>
      </c>
      <c r="J105" s="203">
        <v>6</v>
      </c>
      <c r="K105" s="204">
        <f t="shared" si="29"/>
        <v>53.273333333333333</v>
      </c>
      <c r="L105" s="204">
        <f t="shared" si="25"/>
        <v>44.686666666666667</v>
      </c>
      <c r="M105" s="204">
        <f t="shared" si="26"/>
        <v>22.603333333333335</v>
      </c>
      <c r="N105" s="205">
        <v>0</v>
      </c>
      <c r="O105" s="205">
        <v>0</v>
      </c>
      <c r="P105" s="205">
        <v>0</v>
      </c>
      <c r="Q105" s="205">
        <v>0</v>
      </c>
      <c r="R105" s="67"/>
      <c r="S105" s="187"/>
      <c r="T105" s="48" t="s">
        <v>74</v>
      </c>
      <c r="U105" s="100">
        <f>((1-10^(-G111))/(1-10^(-G102))*100)-70</f>
        <v>19.302966091269226</v>
      </c>
      <c r="W105" s="88"/>
      <c r="Y105" s="180" t="s">
        <v>9</v>
      </c>
      <c r="Z105" s="15" t="s">
        <v>25</v>
      </c>
      <c r="AA105" s="153">
        <v>53.273333333333333</v>
      </c>
      <c r="AB105" s="154">
        <v>44.686666666666667</v>
      </c>
      <c r="AC105" s="154">
        <v>22.603333333333335</v>
      </c>
      <c r="AD105" s="153">
        <v>0</v>
      </c>
      <c r="AE105" s="154">
        <v>0</v>
      </c>
      <c r="AF105" s="154">
        <v>0</v>
      </c>
      <c r="AG105" s="154">
        <v>0</v>
      </c>
      <c r="AH105" s="155">
        <v>0.90666666666666673</v>
      </c>
      <c r="AI105" s="63"/>
      <c r="AJ105" s="34" t="s">
        <v>25</v>
      </c>
      <c r="AK105" s="203">
        <v>6</v>
      </c>
      <c r="AL105" s="204">
        <f t="shared" si="30"/>
        <v>53.273333333333333</v>
      </c>
      <c r="AM105" s="204">
        <f t="shared" si="27"/>
        <v>44.686666666666667</v>
      </c>
      <c r="AN105" s="204">
        <f t="shared" si="28"/>
        <v>22.603333333333335</v>
      </c>
      <c r="AO105" s="205">
        <v>0</v>
      </c>
      <c r="AP105" s="205">
        <v>0</v>
      </c>
      <c r="AQ105" s="205">
        <v>0</v>
      </c>
      <c r="AR105" s="205">
        <v>0</v>
      </c>
      <c r="AS105" s="67"/>
      <c r="AT105" s="187"/>
      <c r="AU105" s="50" t="s">
        <v>74</v>
      </c>
      <c r="AV105" s="100">
        <f>((1-10^(-AH111))/(1-10^(-AH102))*100)-70</f>
        <v>19.302966091269226</v>
      </c>
      <c r="AX105" s="88"/>
      <c r="AZ105" s="221"/>
      <c r="BA105" s="221"/>
      <c r="BB105" s="221"/>
      <c r="BC105" s="221"/>
      <c r="BD105" s="221"/>
      <c r="BE105" s="221"/>
      <c r="BF105" s="221"/>
      <c r="BG105" s="221"/>
      <c r="BH105" s="221"/>
      <c r="BI105" s="221"/>
      <c r="BJ105" s="221"/>
    </row>
    <row r="106" spans="1:62" s="61" customFormat="1" ht="15" customHeight="1" thickTop="1" thickBot="1" x14ac:dyDescent="0.25">
      <c r="B106" s="180" t="s">
        <v>85</v>
      </c>
      <c r="C106" s="16" t="s">
        <v>0</v>
      </c>
      <c r="D106" s="156">
        <v>59.949999999999996</v>
      </c>
      <c r="E106" s="157">
        <v>-22.830000000000002</v>
      </c>
      <c r="F106" s="157">
        <v>-29.356666666666669</v>
      </c>
      <c r="G106" s="158">
        <v>0.77333333333333343</v>
      </c>
      <c r="H106" s="63"/>
      <c r="I106" s="35" t="s">
        <v>0</v>
      </c>
      <c r="J106" s="203">
        <v>7</v>
      </c>
      <c r="K106" s="204">
        <f t="shared" si="29"/>
        <v>59.949999999999996</v>
      </c>
      <c r="L106" s="204">
        <f t="shared" si="25"/>
        <v>-22.830000000000002</v>
      </c>
      <c r="M106" s="204">
        <f t="shared" si="26"/>
        <v>-29.356666666666669</v>
      </c>
      <c r="N106" s="206">
        <f>$AH106</f>
        <v>0.77333333333333343</v>
      </c>
      <c r="O106" s="207">
        <v>0</v>
      </c>
      <c r="P106" s="207">
        <v>0</v>
      </c>
      <c r="Q106" s="207">
        <v>0</v>
      </c>
      <c r="R106" s="67"/>
      <c r="S106" s="188"/>
      <c r="T106" s="49" t="s">
        <v>75</v>
      </c>
      <c r="U106" s="101">
        <f>((1-10^(-G116))/(1-10^(-G115))*100)-70</f>
        <v>21.428581676846861</v>
      </c>
      <c r="W106" s="88"/>
      <c r="Y106" s="180" t="s">
        <v>85</v>
      </c>
      <c r="Z106" s="16" t="s">
        <v>0</v>
      </c>
      <c r="AA106" s="153">
        <v>59.949999999999996</v>
      </c>
      <c r="AB106" s="154">
        <v>-22.830000000000002</v>
      </c>
      <c r="AC106" s="154">
        <v>-29.356666666666669</v>
      </c>
      <c r="AD106" s="153">
        <v>0</v>
      </c>
      <c r="AE106" s="154">
        <v>0</v>
      </c>
      <c r="AF106" s="154">
        <v>0</v>
      </c>
      <c r="AG106" s="154">
        <v>0</v>
      </c>
      <c r="AH106" s="155">
        <v>0.77333333333333343</v>
      </c>
      <c r="AI106" s="63"/>
      <c r="AJ106" s="35" t="s">
        <v>0</v>
      </c>
      <c r="AK106" s="203">
        <v>7</v>
      </c>
      <c r="AL106" s="204">
        <f t="shared" si="30"/>
        <v>59.949999999999996</v>
      </c>
      <c r="AM106" s="204">
        <f t="shared" si="27"/>
        <v>-22.830000000000002</v>
      </c>
      <c r="AN106" s="204">
        <f t="shared" si="28"/>
        <v>-29.356666666666669</v>
      </c>
      <c r="AO106" s="206">
        <f>$AH106</f>
        <v>0.77333333333333343</v>
      </c>
      <c r="AP106" s="207">
        <v>0</v>
      </c>
      <c r="AQ106" s="207">
        <v>0</v>
      </c>
      <c r="AR106" s="207">
        <v>0</v>
      </c>
      <c r="AS106" s="67"/>
      <c r="AT106" s="188"/>
      <c r="AU106" s="51" t="s">
        <v>75</v>
      </c>
      <c r="AV106" s="101">
        <f>((1-10^(-AH116))/(1-10^(-AH115))*100)-70</f>
        <v>21.428581676846861</v>
      </c>
      <c r="AX106" s="88"/>
      <c r="AZ106" s="221"/>
      <c r="BA106" s="221"/>
      <c r="BB106" s="221"/>
      <c r="BC106" s="221"/>
      <c r="BD106" s="221"/>
      <c r="BE106" s="221"/>
      <c r="BF106" s="221"/>
      <c r="BG106" s="221"/>
      <c r="BH106" s="221"/>
      <c r="BI106" s="221"/>
      <c r="BJ106" s="221"/>
    </row>
    <row r="107" spans="1:62" s="61" customFormat="1" ht="15" customHeight="1" thickTop="1" thickBot="1" x14ac:dyDescent="0.25">
      <c r="B107" s="181" t="s">
        <v>10</v>
      </c>
      <c r="C107" s="17" t="s">
        <v>26</v>
      </c>
      <c r="D107" s="159">
        <v>84.263333333333335</v>
      </c>
      <c r="E107" s="160">
        <v>0.15333333333333335</v>
      </c>
      <c r="F107" s="160">
        <v>0.80333333333333334</v>
      </c>
      <c r="G107" s="161">
        <v>0</v>
      </c>
      <c r="H107" s="63"/>
      <c r="I107" s="36" t="s">
        <v>26</v>
      </c>
      <c r="J107" s="203">
        <v>8</v>
      </c>
      <c r="K107" s="204">
        <f t="shared" si="29"/>
        <v>84.263333333333335</v>
      </c>
      <c r="L107" s="204">
        <f t="shared" si="25"/>
        <v>0.15333333333333335</v>
      </c>
      <c r="M107" s="204">
        <f t="shared" si="26"/>
        <v>0.80333333333333334</v>
      </c>
      <c r="N107" s="207">
        <v>0</v>
      </c>
      <c r="O107" s="207">
        <v>0</v>
      </c>
      <c r="P107" s="207">
        <v>0</v>
      </c>
      <c r="Q107" s="207">
        <v>0</v>
      </c>
      <c r="R107" s="67"/>
      <c r="S107" s="189" t="s">
        <v>66</v>
      </c>
      <c r="T107" s="195" t="s">
        <v>42</v>
      </c>
      <c r="U107" s="193">
        <f>MAX(U99:U102)-MIN(U99:U102)</f>
        <v>1.9908029586120222</v>
      </c>
      <c r="W107" s="88"/>
      <c r="Y107" s="181" t="s">
        <v>10</v>
      </c>
      <c r="Z107" s="17" t="s">
        <v>26</v>
      </c>
      <c r="AA107" s="159">
        <v>84.263333333333335</v>
      </c>
      <c r="AB107" s="160">
        <v>0.15333333333333335</v>
      </c>
      <c r="AC107" s="160">
        <v>0.80333333333333334</v>
      </c>
      <c r="AD107" s="175">
        <v>0</v>
      </c>
      <c r="AE107" s="160">
        <v>0</v>
      </c>
      <c r="AF107" s="160">
        <v>0</v>
      </c>
      <c r="AG107" s="160">
        <v>0</v>
      </c>
      <c r="AH107" s="161">
        <v>0</v>
      </c>
      <c r="AI107" s="63"/>
      <c r="AJ107" s="36" t="s">
        <v>26</v>
      </c>
      <c r="AK107" s="203">
        <v>8</v>
      </c>
      <c r="AL107" s="204">
        <f t="shared" si="30"/>
        <v>84.263333333333335</v>
      </c>
      <c r="AM107" s="204">
        <f t="shared" si="27"/>
        <v>0.15333333333333335</v>
      </c>
      <c r="AN107" s="204">
        <f t="shared" si="28"/>
        <v>0.80333333333333334</v>
      </c>
      <c r="AO107" s="207">
        <v>0</v>
      </c>
      <c r="AP107" s="207">
        <v>0</v>
      </c>
      <c r="AQ107" s="207">
        <v>0</v>
      </c>
      <c r="AR107" s="207">
        <v>0</v>
      </c>
      <c r="AS107" s="67"/>
      <c r="AT107" s="189" t="s">
        <v>66</v>
      </c>
      <c r="AU107" s="191" t="s">
        <v>42</v>
      </c>
      <c r="AV107" s="193">
        <f>MAX(AV99:AV102)-MIN(AV99:AV102)</f>
        <v>1.9908029586120222</v>
      </c>
      <c r="AX107" s="88"/>
      <c r="AZ107" s="221"/>
      <c r="BA107" s="221"/>
      <c r="BB107" s="221"/>
      <c r="BC107" s="221"/>
      <c r="BD107" s="221"/>
      <c r="BE107" s="221"/>
      <c r="BF107" s="221"/>
      <c r="BG107" s="221"/>
      <c r="BH107" s="221"/>
      <c r="BI107" s="221"/>
      <c r="BJ107" s="221"/>
    </row>
    <row r="108" spans="1:62" s="61" customFormat="1" ht="15" customHeight="1" thickTop="1" thickBot="1" x14ac:dyDescent="0.25">
      <c r="B108" s="181" t="s">
        <v>81</v>
      </c>
      <c r="C108" s="18" t="s">
        <v>1</v>
      </c>
      <c r="D108" s="162">
        <v>54.839999999999996</v>
      </c>
      <c r="E108" s="163">
        <v>47.443333333333328</v>
      </c>
      <c r="F108" s="163">
        <v>-2.5366666666666666</v>
      </c>
      <c r="G108" s="164">
        <v>0.86333333333333329</v>
      </c>
      <c r="H108" s="63"/>
      <c r="I108" s="37" t="s">
        <v>1</v>
      </c>
      <c r="J108" s="203">
        <v>9</v>
      </c>
      <c r="K108" s="204">
        <f t="shared" si="29"/>
        <v>54.839999999999996</v>
      </c>
      <c r="L108" s="204">
        <f t="shared" si="25"/>
        <v>47.443333333333328</v>
      </c>
      <c r="M108" s="204">
        <f t="shared" si="26"/>
        <v>-2.5366666666666666</v>
      </c>
      <c r="N108" s="207">
        <v>0</v>
      </c>
      <c r="O108" s="206">
        <f>$AH108</f>
        <v>0.86333333333333329</v>
      </c>
      <c r="P108" s="207">
        <v>0</v>
      </c>
      <c r="Q108" s="207">
        <v>0</v>
      </c>
      <c r="R108" s="67"/>
      <c r="S108" s="190"/>
      <c r="T108" s="196"/>
      <c r="U108" s="194"/>
      <c r="W108" s="88"/>
      <c r="Y108" s="181" t="s">
        <v>81</v>
      </c>
      <c r="Z108" s="18" t="s">
        <v>1</v>
      </c>
      <c r="AA108" s="162">
        <v>54.839999999999996</v>
      </c>
      <c r="AB108" s="163">
        <v>47.443333333333328</v>
      </c>
      <c r="AC108" s="163">
        <v>-2.5366666666666666</v>
      </c>
      <c r="AD108" s="176">
        <v>0</v>
      </c>
      <c r="AE108" s="163">
        <v>0</v>
      </c>
      <c r="AF108" s="163">
        <v>0</v>
      </c>
      <c r="AG108" s="163">
        <v>0</v>
      </c>
      <c r="AH108" s="164">
        <v>0.86333333333333329</v>
      </c>
      <c r="AI108" s="63"/>
      <c r="AJ108" s="37" t="s">
        <v>1</v>
      </c>
      <c r="AK108" s="203">
        <v>9</v>
      </c>
      <c r="AL108" s="204">
        <f t="shared" si="30"/>
        <v>54.839999999999996</v>
      </c>
      <c r="AM108" s="204">
        <f t="shared" si="27"/>
        <v>47.443333333333328</v>
      </c>
      <c r="AN108" s="204">
        <f t="shared" si="28"/>
        <v>-2.5366666666666666</v>
      </c>
      <c r="AO108" s="207">
        <v>0</v>
      </c>
      <c r="AP108" s="206">
        <f>$AH108</f>
        <v>0.86333333333333329</v>
      </c>
      <c r="AQ108" s="207">
        <v>0</v>
      </c>
      <c r="AR108" s="207">
        <v>0</v>
      </c>
      <c r="AS108" s="67"/>
      <c r="AT108" s="190"/>
      <c r="AU108" s="192"/>
      <c r="AV108" s="194"/>
      <c r="AX108" s="88"/>
      <c r="AZ108" s="221"/>
      <c r="BA108" s="221"/>
      <c r="BB108" s="221"/>
      <c r="BC108" s="221"/>
      <c r="BD108" s="221"/>
      <c r="BE108" s="221"/>
      <c r="BF108" s="221"/>
      <c r="BG108" s="221"/>
      <c r="BH108" s="221"/>
      <c r="BI108" s="221"/>
      <c r="BJ108" s="221"/>
    </row>
    <row r="109" spans="1:62" s="61" customFormat="1" ht="15" customHeight="1" thickTop="1" thickBot="1" x14ac:dyDescent="0.25">
      <c r="B109" s="181" t="s">
        <v>82</v>
      </c>
      <c r="C109" s="19" t="s">
        <v>27</v>
      </c>
      <c r="D109" s="162">
        <v>59.85</v>
      </c>
      <c r="E109" s="163">
        <v>0.57666666666666666</v>
      </c>
      <c r="F109" s="163">
        <v>1.8833333333333335</v>
      </c>
      <c r="G109" s="164">
        <v>0.40333333333333332</v>
      </c>
      <c r="H109" s="63"/>
      <c r="I109" s="38" t="s">
        <v>27</v>
      </c>
      <c r="J109" s="203">
        <v>10</v>
      </c>
      <c r="K109" s="204">
        <f t="shared" si="29"/>
        <v>59.85</v>
      </c>
      <c r="L109" s="204">
        <f t="shared" si="25"/>
        <v>0.57666666666666666</v>
      </c>
      <c r="M109" s="204">
        <f t="shared" si="26"/>
        <v>1.8833333333333335</v>
      </c>
      <c r="N109" s="207">
        <v>0</v>
      </c>
      <c r="O109" s="207">
        <v>0</v>
      </c>
      <c r="P109" s="207">
        <v>0</v>
      </c>
      <c r="Q109" s="206">
        <f>$AH109</f>
        <v>0.40333333333333332</v>
      </c>
      <c r="R109" s="67"/>
      <c r="W109" s="88"/>
      <c r="Y109" s="181" t="s">
        <v>82</v>
      </c>
      <c r="Z109" s="19" t="s">
        <v>27</v>
      </c>
      <c r="AA109" s="162">
        <v>59.85</v>
      </c>
      <c r="AB109" s="163">
        <v>0.57666666666666666</v>
      </c>
      <c r="AC109" s="163">
        <v>1.8833333333333335</v>
      </c>
      <c r="AD109" s="176">
        <v>0</v>
      </c>
      <c r="AE109" s="163">
        <v>0</v>
      </c>
      <c r="AF109" s="163">
        <v>0</v>
      </c>
      <c r="AG109" s="163">
        <v>0</v>
      </c>
      <c r="AH109" s="164">
        <v>0.40333333333333332</v>
      </c>
      <c r="AI109" s="63"/>
      <c r="AJ109" s="38" t="s">
        <v>27</v>
      </c>
      <c r="AK109" s="203">
        <v>10</v>
      </c>
      <c r="AL109" s="204">
        <f t="shared" si="30"/>
        <v>59.85</v>
      </c>
      <c r="AM109" s="204">
        <f t="shared" si="27"/>
        <v>0.57666666666666666</v>
      </c>
      <c r="AN109" s="204">
        <f t="shared" si="28"/>
        <v>1.8833333333333335</v>
      </c>
      <c r="AO109" s="207">
        <v>0</v>
      </c>
      <c r="AP109" s="207">
        <v>0</v>
      </c>
      <c r="AQ109" s="207">
        <v>0</v>
      </c>
      <c r="AR109" s="206">
        <f>$AH109</f>
        <v>0.40333333333333332</v>
      </c>
      <c r="AS109" s="67"/>
      <c r="AU109" s="102"/>
      <c r="AX109" s="88"/>
      <c r="AZ109" s="221"/>
      <c r="BA109" s="221"/>
      <c r="BB109" s="221"/>
      <c r="BC109" s="221"/>
      <c r="BD109" s="221"/>
      <c r="BE109" s="221"/>
      <c r="BF109" s="221"/>
      <c r="BG109" s="221"/>
      <c r="BH109" s="221"/>
      <c r="BI109" s="221"/>
      <c r="BJ109" s="221"/>
    </row>
    <row r="110" spans="1:62" s="61" customFormat="1" ht="15" customHeight="1" thickTop="1" thickBot="1" x14ac:dyDescent="0.25">
      <c r="B110" s="181" t="s">
        <v>83</v>
      </c>
      <c r="C110" s="20" t="s">
        <v>28</v>
      </c>
      <c r="D110" s="162">
        <v>63.923333333333339</v>
      </c>
      <c r="E110" s="163">
        <v>-19.283333333333335</v>
      </c>
      <c r="F110" s="163">
        <v>-24.503333333333334</v>
      </c>
      <c r="G110" s="164">
        <v>0.59</v>
      </c>
      <c r="H110" s="63"/>
      <c r="I110" s="39" t="s">
        <v>28</v>
      </c>
      <c r="J110" s="203">
        <v>11</v>
      </c>
      <c r="K110" s="204">
        <f t="shared" si="29"/>
        <v>63.923333333333339</v>
      </c>
      <c r="L110" s="204">
        <f t="shared" si="25"/>
        <v>-19.283333333333335</v>
      </c>
      <c r="M110" s="204">
        <f t="shared" si="26"/>
        <v>-24.503333333333334</v>
      </c>
      <c r="N110" s="206">
        <f>$AH110</f>
        <v>0.59</v>
      </c>
      <c r="O110" s="207">
        <v>0</v>
      </c>
      <c r="P110" s="207">
        <v>0</v>
      </c>
      <c r="Q110" s="207">
        <v>0</v>
      </c>
      <c r="R110" s="67"/>
      <c r="S110" s="183" t="s">
        <v>64</v>
      </c>
      <c r="T110" s="103" t="s">
        <v>23</v>
      </c>
      <c r="U110" s="104">
        <f>SQRT((E103-(E107-(((D107-D103)/(D107-D120))*(E107-E120))))^2+(F103-(F107-(((D107-D103)/(D107-D120))*(F107-F120))))^2)</f>
        <v>0.47616289726647276</v>
      </c>
      <c r="W110" s="88"/>
      <c r="Y110" s="181" t="s">
        <v>83</v>
      </c>
      <c r="Z110" s="20" t="s">
        <v>28</v>
      </c>
      <c r="AA110" s="162">
        <v>63.923333333333339</v>
      </c>
      <c r="AB110" s="163">
        <v>-19.283333333333335</v>
      </c>
      <c r="AC110" s="163">
        <v>-24.503333333333334</v>
      </c>
      <c r="AD110" s="176">
        <v>0</v>
      </c>
      <c r="AE110" s="163">
        <v>0</v>
      </c>
      <c r="AF110" s="163">
        <v>0</v>
      </c>
      <c r="AG110" s="163">
        <v>0</v>
      </c>
      <c r="AH110" s="164">
        <v>0.59</v>
      </c>
      <c r="AI110" s="63"/>
      <c r="AJ110" s="39" t="s">
        <v>28</v>
      </c>
      <c r="AK110" s="203">
        <v>11</v>
      </c>
      <c r="AL110" s="204">
        <f t="shared" si="30"/>
        <v>63.923333333333339</v>
      </c>
      <c r="AM110" s="204">
        <f t="shared" si="27"/>
        <v>-19.283333333333335</v>
      </c>
      <c r="AN110" s="204">
        <f t="shared" si="28"/>
        <v>-24.503333333333334</v>
      </c>
      <c r="AO110" s="206">
        <f>$AH110</f>
        <v>0.59</v>
      </c>
      <c r="AP110" s="207">
        <v>0</v>
      </c>
      <c r="AQ110" s="207">
        <v>0</v>
      </c>
      <c r="AR110" s="207">
        <v>0</v>
      </c>
      <c r="AS110" s="67"/>
      <c r="AT110" s="183" t="s">
        <v>64</v>
      </c>
      <c r="AU110" s="105" t="s">
        <v>23</v>
      </c>
      <c r="AV110" s="104">
        <f>SQRT((AB103-(AB107-(((AA107-AA103)/(AA107-AA120))*(AB107-AB120))))^2+(AC103-(AC107-(((AA107-AA103)/(AA107-AA120))*(AC107-AC120))))^2)</f>
        <v>0.47616289726647276</v>
      </c>
      <c r="AX110" s="88"/>
      <c r="AZ110" s="221"/>
      <c r="BA110" s="221"/>
      <c r="BB110" s="221"/>
      <c r="BC110" s="221"/>
      <c r="BD110" s="221"/>
      <c r="BE110" s="221"/>
      <c r="BF110" s="221"/>
      <c r="BG110" s="221"/>
      <c r="BH110" s="221"/>
      <c r="BI110" s="221"/>
      <c r="BJ110" s="221"/>
    </row>
    <row r="111" spans="1:62" s="61" customFormat="1" ht="15" customHeight="1" thickTop="1" thickBot="1" x14ac:dyDescent="0.25">
      <c r="B111" s="181" t="s">
        <v>11</v>
      </c>
      <c r="C111" s="21" t="s">
        <v>29</v>
      </c>
      <c r="D111" s="162">
        <v>81.02</v>
      </c>
      <c r="E111" s="163">
        <v>-4.6333333333333337</v>
      </c>
      <c r="F111" s="163">
        <v>49.126666666666665</v>
      </c>
      <c r="G111" s="164">
        <v>0.62333333333333341</v>
      </c>
      <c r="H111" s="63"/>
      <c r="I111" s="40" t="s">
        <v>29</v>
      </c>
      <c r="J111" s="203">
        <v>12</v>
      </c>
      <c r="K111" s="204">
        <f t="shared" si="29"/>
        <v>81.02</v>
      </c>
      <c r="L111" s="204">
        <f t="shared" si="25"/>
        <v>-4.6333333333333337</v>
      </c>
      <c r="M111" s="204">
        <f t="shared" si="26"/>
        <v>49.126666666666665</v>
      </c>
      <c r="N111" s="207">
        <v>0</v>
      </c>
      <c r="O111" s="207">
        <v>0</v>
      </c>
      <c r="P111" s="206">
        <f>$AH111</f>
        <v>0.62333333333333341</v>
      </c>
      <c r="Q111" s="207">
        <v>0</v>
      </c>
      <c r="R111" s="67"/>
      <c r="S111" s="184"/>
      <c r="T111" s="106" t="s">
        <v>24</v>
      </c>
      <c r="U111" s="100">
        <f>SQRT((E104-(E107-(((D107-D104)/(D107-D120))*(E107-E120))))^2+(F104-(F107-((D107-D104)/(D107-D120)*(F107-F120))))^2)</f>
        <v>0.33191709661783636</v>
      </c>
      <c r="W111" s="88"/>
      <c r="Y111" s="181" t="s">
        <v>11</v>
      </c>
      <c r="Z111" s="21" t="s">
        <v>29</v>
      </c>
      <c r="AA111" s="162">
        <v>81.02</v>
      </c>
      <c r="AB111" s="163">
        <v>-4.6333333333333337</v>
      </c>
      <c r="AC111" s="163">
        <v>49.126666666666665</v>
      </c>
      <c r="AD111" s="176">
        <v>0</v>
      </c>
      <c r="AE111" s="163">
        <v>0</v>
      </c>
      <c r="AF111" s="163">
        <v>0</v>
      </c>
      <c r="AG111" s="163">
        <v>0</v>
      </c>
      <c r="AH111" s="164">
        <v>0.62333333333333341</v>
      </c>
      <c r="AI111" s="63"/>
      <c r="AJ111" s="40" t="s">
        <v>29</v>
      </c>
      <c r="AK111" s="203">
        <v>12</v>
      </c>
      <c r="AL111" s="204">
        <f t="shared" si="30"/>
        <v>81.02</v>
      </c>
      <c r="AM111" s="204">
        <f t="shared" si="27"/>
        <v>-4.6333333333333337</v>
      </c>
      <c r="AN111" s="204">
        <f t="shared" si="28"/>
        <v>49.126666666666665</v>
      </c>
      <c r="AO111" s="207">
        <v>0</v>
      </c>
      <c r="AP111" s="207">
        <v>0</v>
      </c>
      <c r="AQ111" s="206">
        <f>$AH111</f>
        <v>0.62333333333333341</v>
      </c>
      <c r="AR111" s="207">
        <v>0</v>
      </c>
      <c r="AS111" s="67"/>
      <c r="AT111" s="184"/>
      <c r="AU111" s="107" t="s">
        <v>24</v>
      </c>
      <c r="AV111" s="100">
        <f>SQRT((AB104-(AB107-(((AA107-AA104)/(AA107-AA120))*(AB107-AB120))))^2+(AC104-(AC107-((AA107-AA104)/(AA107-AA120)*(AC107-AC120))))^2)</f>
        <v>0.33191709661783636</v>
      </c>
      <c r="AX111" s="88"/>
      <c r="AZ111" s="221"/>
      <c r="BA111" s="221"/>
      <c r="BB111" s="221"/>
      <c r="BC111" s="221"/>
      <c r="BD111" s="221"/>
      <c r="BE111" s="221"/>
      <c r="BF111" s="221"/>
      <c r="BG111" s="221"/>
      <c r="BH111" s="221"/>
      <c r="BI111" s="221"/>
      <c r="BJ111" s="221"/>
    </row>
    <row r="112" spans="1:62" s="61" customFormat="1" ht="15" customHeight="1" thickTop="1" thickBot="1" x14ac:dyDescent="0.25">
      <c r="B112" s="181" t="s">
        <v>12</v>
      </c>
      <c r="C112" s="21" t="s">
        <v>30</v>
      </c>
      <c r="D112" s="162">
        <v>82.446666666666673</v>
      </c>
      <c r="E112" s="163">
        <v>-3.7833333333333332</v>
      </c>
      <c r="F112" s="163">
        <v>32.82</v>
      </c>
      <c r="G112" s="164">
        <v>0.36333333333333329</v>
      </c>
      <c r="H112" s="63"/>
      <c r="I112" s="40" t="s">
        <v>30</v>
      </c>
      <c r="J112" s="203">
        <v>13</v>
      </c>
      <c r="K112" s="204">
        <f t="shared" si="29"/>
        <v>82.446666666666673</v>
      </c>
      <c r="L112" s="204">
        <f t="shared" si="25"/>
        <v>-3.7833333333333332</v>
      </c>
      <c r="M112" s="204">
        <f t="shared" si="26"/>
        <v>32.82</v>
      </c>
      <c r="N112" s="207">
        <v>0</v>
      </c>
      <c r="O112" s="207">
        <v>0</v>
      </c>
      <c r="P112" s="206">
        <f>$AH112</f>
        <v>0.36333333333333329</v>
      </c>
      <c r="Q112" s="207">
        <v>0</v>
      </c>
      <c r="R112" s="67"/>
      <c r="S112" s="185"/>
      <c r="T112" s="108" t="s">
        <v>32</v>
      </c>
      <c r="U112" s="109">
        <f>SQRT((E114-(E107-(((D107-D114)/(D107-D120))*(E107-E120))))^2+(F114-(F107-((D107-D114)/(D107-D120)*(F107-F120))))^2)</f>
        <v>0.99988316755744555</v>
      </c>
      <c r="W112" s="88"/>
      <c r="Y112" s="181" t="s">
        <v>12</v>
      </c>
      <c r="Z112" s="21" t="s">
        <v>30</v>
      </c>
      <c r="AA112" s="162">
        <v>82.446666666666673</v>
      </c>
      <c r="AB112" s="163">
        <v>-3.7833333333333332</v>
      </c>
      <c r="AC112" s="163">
        <v>32.82</v>
      </c>
      <c r="AD112" s="176">
        <v>0</v>
      </c>
      <c r="AE112" s="163">
        <v>0</v>
      </c>
      <c r="AF112" s="163">
        <v>0</v>
      </c>
      <c r="AG112" s="163">
        <v>0</v>
      </c>
      <c r="AH112" s="164">
        <v>0.36333333333333329</v>
      </c>
      <c r="AI112" s="63"/>
      <c r="AJ112" s="40" t="s">
        <v>30</v>
      </c>
      <c r="AK112" s="203">
        <v>13</v>
      </c>
      <c r="AL112" s="204">
        <f t="shared" si="30"/>
        <v>82.446666666666673</v>
      </c>
      <c r="AM112" s="204">
        <f t="shared" si="27"/>
        <v>-3.7833333333333332</v>
      </c>
      <c r="AN112" s="204">
        <f t="shared" si="28"/>
        <v>32.82</v>
      </c>
      <c r="AO112" s="207">
        <v>0</v>
      </c>
      <c r="AP112" s="207">
        <v>0</v>
      </c>
      <c r="AQ112" s="206">
        <f>$AH112</f>
        <v>0.36333333333333329</v>
      </c>
      <c r="AR112" s="207">
        <v>0</v>
      </c>
      <c r="AS112" s="67"/>
      <c r="AT112" s="185"/>
      <c r="AU112" s="110" t="s">
        <v>32</v>
      </c>
      <c r="AV112" s="109">
        <f>SQRT((AB114-(AB107-(((AA107-AA114)/(AA107-AA120))*(AB107-AB120))))^2+(AC114-(AC107-((AA107-AA114)/(AA107-AA120)*(AC107-AC120))))^2)</f>
        <v>0.99988316755744555</v>
      </c>
      <c r="AX112" s="88"/>
      <c r="AZ112" s="221"/>
      <c r="BA112" s="221"/>
      <c r="BB112" s="221"/>
      <c r="BC112" s="221"/>
      <c r="BD112" s="221"/>
      <c r="BE112" s="221"/>
      <c r="BF112" s="221"/>
      <c r="BG112" s="221"/>
      <c r="BH112" s="221"/>
      <c r="BI112" s="221"/>
      <c r="BJ112" s="221"/>
    </row>
    <row r="113" spans="2:62" s="61" customFormat="1" ht="15" customHeight="1" thickTop="1" thickBot="1" x14ac:dyDescent="0.25">
      <c r="B113" s="181" t="s">
        <v>84</v>
      </c>
      <c r="C113" s="22" t="s">
        <v>31</v>
      </c>
      <c r="D113" s="165">
        <v>59.436666666666667</v>
      </c>
      <c r="E113" s="166">
        <v>38.36</v>
      </c>
      <c r="F113" s="166">
        <v>-2.8533333333333335</v>
      </c>
      <c r="G113" s="167">
        <v>0.6333333333333333</v>
      </c>
      <c r="H113" s="63"/>
      <c r="I113" s="41" t="s">
        <v>31</v>
      </c>
      <c r="J113" s="203">
        <v>14</v>
      </c>
      <c r="K113" s="204">
        <f t="shared" si="29"/>
        <v>59.436666666666667</v>
      </c>
      <c r="L113" s="204">
        <f t="shared" si="25"/>
        <v>38.36</v>
      </c>
      <c r="M113" s="204">
        <f t="shared" si="26"/>
        <v>-2.8533333333333335</v>
      </c>
      <c r="N113" s="207">
        <v>0</v>
      </c>
      <c r="O113" s="206">
        <f>$AH113</f>
        <v>0.6333333333333333</v>
      </c>
      <c r="P113" s="207">
        <v>0</v>
      </c>
      <c r="Q113" s="207">
        <v>0</v>
      </c>
      <c r="R113" s="67"/>
      <c r="S113" s="111"/>
      <c r="T113" s="67"/>
      <c r="U113" s="67"/>
      <c r="W113" s="88"/>
      <c r="Y113" s="181" t="s">
        <v>84</v>
      </c>
      <c r="Z113" s="22" t="s">
        <v>31</v>
      </c>
      <c r="AA113" s="165">
        <v>59.436666666666667</v>
      </c>
      <c r="AB113" s="166">
        <v>38.36</v>
      </c>
      <c r="AC113" s="166">
        <v>-2.8533333333333335</v>
      </c>
      <c r="AD113" s="177">
        <v>0</v>
      </c>
      <c r="AE113" s="166">
        <v>0</v>
      </c>
      <c r="AF113" s="166">
        <v>0</v>
      </c>
      <c r="AG113" s="166">
        <v>0</v>
      </c>
      <c r="AH113" s="167">
        <v>0.6333333333333333</v>
      </c>
      <c r="AI113" s="63"/>
      <c r="AJ113" s="41" t="s">
        <v>31</v>
      </c>
      <c r="AK113" s="203">
        <v>14</v>
      </c>
      <c r="AL113" s="204">
        <f t="shared" si="30"/>
        <v>59.436666666666667</v>
      </c>
      <c r="AM113" s="204">
        <f t="shared" si="27"/>
        <v>38.36</v>
      </c>
      <c r="AN113" s="204">
        <f t="shared" si="28"/>
        <v>-2.8533333333333335</v>
      </c>
      <c r="AO113" s="207">
        <v>0</v>
      </c>
      <c r="AP113" s="206">
        <f>$AH113</f>
        <v>0.6333333333333333</v>
      </c>
      <c r="AQ113" s="207">
        <v>0</v>
      </c>
      <c r="AR113" s="207">
        <v>0</v>
      </c>
      <c r="AS113" s="67"/>
      <c r="AT113" s="111"/>
      <c r="AU113" s="112"/>
      <c r="AV113" s="67"/>
      <c r="AX113" s="88"/>
      <c r="AZ113" s="221"/>
      <c r="BA113" s="221"/>
      <c r="BB113" s="221"/>
      <c r="BC113" s="221"/>
      <c r="BD113" s="221"/>
      <c r="BE113" s="221"/>
      <c r="BF113" s="221"/>
      <c r="BG113" s="221"/>
      <c r="BH113" s="221"/>
      <c r="BI113" s="221"/>
      <c r="BJ113" s="221"/>
    </row>
    <row r="114" spans="2:62" s="61" customFormat="1" ht="15" customHeight="1" thickTop="1" thickBot="1" x14ac:dyDescent="0.25">
      <c r="B114" s="180" t="s">
        <v>13</v>
      </c>
      <c r="C114" s="23" t="s">
        <v>32</v>
      </c>
      <c r="D114" s="168">
        <v>53.70000000000001</v>
      </c>
      <c r="E114" s="169">
        <v>1.53</v>
      </c>
      <c r="F114" s="169">
        <v>1.0999999999999999</v>
      </c>
      <c r="G114" s="170">
        <v>0.54</v>
      </c>
      <c r="H114" s="63"/>
      <c r="I114" s="42" t="s">
        <v>32</v>
      </c>
      <c r="J114" s="203">
        <v>15</v>
      </c>
      <c r="K114" s="204">
        <f t="shared" si="29"/>
        <v>53.70000000000001</v>
      </c>
      <c r="L114" s="204">
        <f t="shared" si="25"/>
        <v>1.53</v>
      </c>
      <c r="M114" s="204">
        <f t="shared" si="26"/>
        <v>1.0999999999999999</v>
      </c>
      <c r="N114" s="207">
        <v>0</v>
      </c>
      <c r="O114" s="207">
        <v>0</v>
      </c>
      <c r="P114" s="207">
        <v>0</v>
      </c>
      <c r="Q114" s="207">
        <v>0</v>
      </c>
      <c r="R114" s="67"/>
      <c r="S114" s="183" t="s">
        <v>65</v>
      </c>
      <c r="T114" s="113" t="s">
        <v>0</v>
      </c>
      <c r="U114" s="114">
        <f>SQRT(($AB$244-D106)^2+($AC$244-E106)^2+($AH$244-F106)^2)</f>
        <v>3.7795869850788941</v>
      </c>
      <c r="W114" s="88"/>
      <c r="Y114" s="180" t="s">
        <v>13</v>
      </c>
      <c r="Z114" s="23" t="s">
        <v>32</v>
      </c>
      <c r="AA114" s="153">
        <v>53.70000000000001</v>
      </c>
      <c r="AB114" s="154">
        <v>1.53</v>
      </c>
      <c r="AC114" s="154">
        <v>1.0999999999999999</v>
      </c>
      <c r="AD114" s="153">
        <v>0</v>
      </c>
      <c r="AE114" s="154">
        <v>0</v>
      </c>
      <c r="AF114" s="154">
        <v>0</v>
      </c>
      <c r="AG114" s="154">
        <v>0</v>
      </c>
      <c r="AH114" s="155">
        <v>0.54</v>
      </c>
      <c r="AI114" s="63"/>
      <c r="AJ114" s="42" t="s">
        <v>32</v>
      </c>
      <c r="AK114" s="203">
        <v>15</v>
      </c>
      <c r="AL114" s="204">
        <f t="shared" si="30"/>
        <v>53.70000000000001</v>
      </c>
      <c r="AM114" s="204">
        <f t="shared" si="27"/>
        <v>1.53</v>
      </c>
      <c r="AN114" s="204">
        <f t="shared" si="28"/>
        <v>1.0999999999999999</v>
      </c>
      <c r="AO114" s="207">
        <v>0</v>
      </c>
      <c r="AP114" s="207">
        <v>0</v>
      </c>
      <c r="AQ114" s="207">
        <v>0</v>
      </c>
      <c r="AR114" s="207">
        <v>0</v>
      </c>
      <c r="AS114" s="67"/>
      <c r="AT114" s="183" t="s">
        <v>65</v>
      </c>
      <c r="AU114" s="115" t="s">
        <v>0</v>
      </c>
      <c r="AV114" s="114">
        <f>SQRT(($AB$244-AA106)^2+($AC$244-AB106)^2+($AH$244-AC106)^2)</f>
        <v>3.7795869850788941</v>
      </c>
      <c r="AX114" s="88"/>
      <c r="AZ114" s="221"/>
      <c r="BA114" s="221"/>
      <c r="BB114" s="221"/>
      <c r="BC114" s="221"/>
      <c r="BD114" s="221"/>
      <c r="BE114" s="221"/>
      <c r="BF114" s="221"/>
      <c r="BG114" s="221"/>
      <c r="BH114" s="221"/>
      <c r="BI114" s="221"/>
      <c r="BJ114" s="221"/>
    </row>
    <row r="115" spans="2:62" s="61" customFormat="1" ht="15" customHeight="1" thickTop="1" thickBot="1" x14ac:dyDescent="0.25">
      <c r="B115" s="180" t="s">
        <v>14</v>
      </c>
      <c r="C115" s="24" t="s">
        <v>33</v>
      </c>
      <c r="D115" s="153">
        <v>35.306666666666665</v>
      </c>
      <c r="E115" s="154">
        <v>1.33</v>
      </c>
      <c r="F115" s="154">
        <v>3.1566666666666667</v>
      </c>
      <c r="G115" s="155">
        <v>1.0566666666666666</v>
      </c>
      <c r="H115" s="63"/>
      <c r="I115" s="43" t="s">
        <v>33</v>
      </c>
      <c r="J115" s="203">
        <v>16</v>
      </c>
      <c r="K115" s="204">
        <f t="shared" si="29"/>
        <v>35.306666666666665</v>
      </c>
      <c r="L115" s="204">
        <f t="shared" si="25"/>
        <v>1.33</v>
      </c>
      <c r="M115" s="204">
        <f t="shared" si="26"/>
        <v>3.1566666666666667</v>
      </c>
      <c r="N115" s="207">
        <v>0</v>
      </c>
      <c r="O115" s="207">
        <v>0</v>
      </c>
      <c r="P115" s="207">
        <v>0</v>
      </c>
      <c r="Q115" s="206">
        <f>$AH115</f>
        <v>1.0566666666666666</v>
      </c>
      <c r="R115" s="67"/>
      <c r="S115" s="184"/>
      <c r="T115" s="116" t="s">
        <v>1</v>
      </c>
      <c r="U115" s="117">
        <f>SQRT(($AB$245-D108)^2+($AC$245-E108)^2+($AH$245-F108)^2)</f>
        <v>3.8630931763146545</v>
      </c>
      <c r="W115" s="88"/>
      <c r="Y115" s="180" t="s">
        <v>14</v>
      </c>
      <c r="Z115" s="24" t="s">
        <v>33</v>
      </c>
      <c r="AA115" s="153">
        <v>35.306666666666665</v>
      </c>
      <c r="AB115" s="154">
        <v>1.33</v>
      </c>
      <c r="AC115" s="154">
        <v>3.1566666666666667</v>
      </c>
      <c r="AD115" s="153">
        <v>0</v>
      </c>
      <c r="AE115" s="154">
        <v>0</v>
      </c>
      <c r="AF115" s="154">
        <v>0</v>
      </c>
      <c r="AG115" s="154">
        <v>0</v>
      </c>
      <c r="AH115" s="155">
        <v>1.0566666666666666</v>
      </c>
      <c r="AI115" s="63"/>
      <c r="AJ115" s="43" t="s">
        <v>33</v>
      </c>
      <c r="AK115" s="203">
        <v>16</v>
      </c>
      <c r="AL115" s="204">
        <f t="shared" si="30"/>
        <v>35.306666666666665</v>
      </c>
      <c r="AM115" s="204">
        <f t="shared" si="27"/>
        <v>1.33</v>
      </c>
      <c r="AN115" s="204">
        <f t="shared" si="28"/>
        <v>3.1566666666666667</v>
      </c>
      <c r="AO115" s="207">
        <v>0</v>
      </c>
      <c r="AP115" s="207">
        <v>0</v>
      </c>
      <c r="AQ115" s="207">
        <v>0</v>
      </c>
      <c r="AR115" s="206">
        <f>$AH115</f>
        <v>1.0566666666666666</v>
      </c>
      <c r="AS115" s="67"/>
      <c r="AT115" s="184"/>
      <c r="AU115" s="118" t="s">
        <v>1</v>
      </c>
      <c r="AV115" s="117">
        <f>SQRT(($AB$245-AA108)^2+($AC$245-AB108)^2+($AH$245-AC108)^2)</f>
        <v>3.8630931763146545</v>
      </c>
      <c r="AX115" s="88"/>
      <c r="AZ115" s="221"/>
      <c r="BA115" s="221"/>
      <c r="BB115" s="221"/>
      <c r="BC115" s="221"/>
      <c r="BD115" s="221"/>
      <c r="BE115" s="221"/>
      <c r="BF115" s="221"/>
      <c r="BG115" s="221"/>
      <c r="BH115" s="221"/>
      <c r="BI115" s="221"/>
      <c r="BJ115" s="221"/>
    </row>
    <row r="116" spans="2:62" s="61" customFormat="1" ht="15" customHeight="1" thickTop="1" thickBot="1" x14ac:dyDescent="0.25">
      <c r="B116" s="180" t="s">
        <v>15</v>
      </c>
      <c r="C116" s="24" t="s">
        <v>34</v>
      </c>
      <c r="D116" s="153">
        <v>43.73</v>
      </c>
      <c r="E116" s="154">
        <v>1.0533333333333335</v>
      </c>
      <c r="F116" s="154">
        <v>2.5266666666666668</v>
      </c>
      <c r="G116" s="155">
        <v>0.77999999999999992</v>
      </c>
      <c r="H116" s="63"/>
      <c r="I116" s="44" t="s">
        <v>34</v>
      </c>
      <c r="J116" s="203">
        <v>17</v>
      </c>
      <c r="K116" s="204">
        <f t="shared" si="29"/>
        <v>43.73</v>
      </c>
      <c r="L116" s="204">
        <f t="shared" si="25"/>
        <v>1.0533333333333335</v>
      </c>
      <c r="M116" s="204">
        <f t="shared" si="26"/>
        <v>2.5266666666666668</v>
      </c>
      <c r="N116" s="207">
        <v>0</v>
      </c>
      <c r="O116" s="207">
        <v>0</v>
      </c>
      <c r="P116" s="207">
        <v>0</v>
      </c>
      <c r="Q116" s="206">
        <f>$AH116</f>
        <v>0.77999999999999992</v>
      </c>
      <c r="R116" s="67"/>
      <c r="S116" s="184"/>
      <c r="T116" s="119" t="s">
        <v>2</v>
      </c>
      <c r="U116" s="117">
        <f>SQRT(($AB$246-D102)^2+($AC$246-E102)^2+($AH$246-F102)^2)</f>
        <v>4.4482505924614237</v>
      </c>
      <c r="W116" s="88"/>
      <c r="Y116" s="180" t="s">
        <v>15</v>
      </c>
      <c r="Z116" s="24" t="s">
        <v>34</v>
      </c>
      <c r="AA116" s="153">
        <v>43.73</v>
      </c>
      <c r="AB116" s="154">
        <v>1.0533333333333335</v>
      </c>
      <c r="AC116" s="154">
        <v>2.5266666666666668</v>
      </c>
      <c r="AD116" s="153">
        <v>0</v>
      </c>
      <c r="AE116" s="154">
        <v>0</v>
      </c>
      <c r="AF116" s="154">
        <v>0</v>
      </c>
      <c r="AG116" s="154">
        <v>0</v>
      </c>
      <c r="AH116" s="155">
        <v>0.77999999999999992</v>
      </c>
      <c r="AI116" s="63"/>
      <c r="AJ116" s="44" t="s">
        <v>34</v>
      </c>
      <c r="AK116" s="203">
        <v>17</v>
      </c>
      <c r="AL116" s="204">
        <f t="shared" si="30"/>
        <v>43.73</v>
      </c>
      <c r="AM116" s="204">
        <f t="shared" si="27"/>
        <v>1.0533333333333335</v>
      </c>
      <c r="AN116" s="204">
        <f t="shared" si="28"/>
        <v>2.5266666666666668</v>
      </c>
      <c r="AO116" s="207">
        <v>0</v>
      </c>
      <c r="AP116" s="207">
        <v>0</v>
      </c>
      <c r="AQ116" s="207">
        <v>0</v>
      </c>
      <c r="AR116" s="206">
        <f>$AH116</f>
        <v>0.77999999999999992</v>
      </c>
      <c r="AS116" s="67"/>
      <c r="AT116" s="184"/>
      <c r="AU116" s="120" t="s">
        <v>2</v>
      </c>
      <c r="AV116" s="117">
        <f>SQRT(($AB$246-AA102)^2+($AC$246-AB102)^2+($AH$246-AC102)^2)</f>
        <v>4.4482505924614237</v>
      </c>
      <c r="AX116" s="88"/>
      <c r="AZ116" s="221"/>
      <c r="BA116" s="221"/>
      <c r="BB116" s="221"/>
      <c r="BC116" s="221"/>
      <c r="BD116" s="221"/>
      <c r="BE116" s="221"/>
      <c r="BF116" s="221"/>
      <c r="BG116" s="221"/>
      <c r="BH116" s="221"/>
      <c r="BI116" s="221"/>
      <c r="BJ116" s="221"/>
    </row>
    <row r="117" spans="2:62" s="61" customFormat="1" ht="15" customHeight="1" thickTop="1" thickBot="1" x14ac:dyDescent="0.25">
      <c r="B117" s="180" t="s">
        <v>16</v>
      </c>
      <c r="C117" s="25" t="s">
        <v>35</v>
      </c>
      <c r="D117" s="153">
        <v>70.633333333333326</v>
      </c>
      <c r="E117" s="154">
        <v>-12.99</v>
      </c>
      <c r="F117" s="154">
        <v>-15.596666666666666</v>
      </c>
      <c r="G117" s="155">
        <v>0.35333333333333333</v>
      </c>
      <c r="H117" s="63"/>
      <c r="I117" s="45" t="s">
        <v>35</v>
      </c>
      <c r="J117" s="203">
        <v>18</v>
      </c>
      <c r="K117" s="204">
        <f t="shared" si="29"/>
        <v>70.633333333333326</v>
      </c>
      <c r="L117" s="204">
        <f t="shared" si="25"/>
        <v>-12.99</v>
      </c>
      <c r="M117" s="204">
        <f t="shared" si="26"/>
        <v>-15.596666666666666</v>
      </c>
      <c r="N117" s="206">
        <f>$AH117</f>
        <v>0.35333333333333333</v>
      </c>
      <c r="O117" s="207">
        <v>0</v>
      </c>
      <c r="P117" s="207">
        <v>0</v>
      </c>
      <c r="Q117" s="207">
        <v>0</v>
      </c>
      <c r="R117" s="67"/>
      <c r="S117" s="184"/>
      <c r="T117" s="121" t="s">
        <v>39</v>
      </c>
      <c r="U117" s="117">
        <f>SQRT(($AB$247-D115)^2+($AC$247-E115)^2+($AH$247-F115)^2)</f>
        <v>1.1405359364010521</v>
      </c>
      <c r="W117" s="88"/>
      <c r="Y117" s="180" t="s">
        <v>16</v>
      </c>
      <c r="Z117" s="25" t="s">
        <v>35</v>
      </c>
      <c r="AA117" s="153">
        <v>70.633333333333326</v>
      </c>
      <c r="AB117" s="154">
        <v>-12.99</v>
      </c>
      <c r="AC117" s="154">
        <v>-15.596666666666666</v>
      </c>
      <c r="AD117" s="153">
        <v>0</v>
      </c>
      <c r="AE117" s="154">
        <v>0</v>
      </c>
      <c r="AF117" s="154">
        <v>0</v>
      </c>
      <c r="AG117" s="154">
        <v>0</v>
      </c>
      <c r="AH117" s="155">
        <v>0.35333333333333333</v>
      </c>
      <c r="AI117" s="63"/>
      <c r="AJ117" s="45" t="s">
        <v>35</v>
      </c>
      <c r="AK117" s="203">
        <v>18</v>
      </c>
      <c r="AL117" s="204">
        <f t="shared" si="30"/>
        <v>70.633333333333326</v>
      </c>
      <c r="AM117" s="204">
        <f t="shared" si="27"/>
        <v>-12.99</v>
      </c>
      <c r="AN117" s="204">
        <f t="shared" si="28"/>
        <v>-15.596666666666666</v>
      </c>
      <c r="AO117" s="206">
        <f>$AH117</f>
        <v>0.35333333333333333</v>
      </c>
      <c r="AP117" s="207">
        <v>0</v>
      </c>
      <c r="AQ117" s="207">
        <v>0</v>
      </c>
      <c r="AR117" s="207">
        <v>0</v>
      </c>
      <c r="AS117" s="67"/>
      <c r="AT117" s="184"/>
      <c r="AU117" s="122" t="s">
        <v>39</v>
      </c>
      <c r="AV117" s="117">
        <f>SQRT(($AB$247-AA115)^2+($AC$247-AB115)^2+($AH$247-AC115)^2)</f>
        <v>1.1405359364010521</v>
      </c>
      <c r="AX117" s="88"/>
      <c r="AZ117" s="221"/>
      <c r="BA117" s="221"/>
      <c r="BB117" s="221"/>
      <c r="BC117" s="221"/>
      <c r="BD117" s="221"/>
      <c r="BE117" s="221"/>
      <c r="BF117" s="221"/>
      <c r="BG117" s="221"/>
      <c r="BH117" s="221"/>
      <c r="BI117" s="221"/>
      <c r="BJ117" s="221"/>
    </row>
    <row r="118" spans="2:62" s="61" customFormat="1" ht="15" customHeight="1" thickTop="1" thickBot="1" x14ac:dyDescent="0.25">
      <c r="B118" s="180" t="s">
        <v>17</v>
      </c>
      <c r="C118" s="26" t="s">
        <v>36</v>
      </c>
      <c r="D118" s="153">
        <v>67.11333333333333</v>
      </c>
      <c r="E118" s="154">
        <v>26.956666666666667</v>
      </c>
      <c r="F118" s="154">
        <v>-3.6799999999999997</v>
      </c>
      <c r="G118" s="155">
        <v>0.38666666666666671</v>
      </c>
      <c r="H118" s="63"/>
      <c r="I118" s="46" t="s">
        <v>36</v>
      </c>
      <c r="J118" s="203">
        <v>19</v>
      </c>
      <c r="K118" s="204">
        <f t="shared" si="29"/>
        <v>67.11333333333333</v>
      </c>
      <c r="L118" s="204">
        <f t="shared" si="25"/>
        <v>26.956666666666667</v>
      </c>
      <c r="M118" s="204">
        <f t="shared" si="26"/>
        <v>-3.6799999999999997</v>
      </c>
      <c r="N118" s="207">
        <v>0</v>
      </c>
      <c r="O118" s="206">
        <f>$AH118</f>
        <v>0.38666666666666671</v>
      </c>
      <c r="P118" s="207">
        <v>0</v>
      </c>
      <c r="Q118" s="207">
        <v>0</v>
      </c>
      <c r="R118" s="67"/>
      <c r="S118" s="184"/>
      <c r="T118" s="123" t="s">
        <v>25</v>
      </c>
      <c r="U118" s="117">
        <f>SQRT(($AB$248-D105)^2+($AC$248-E105)^2+($AH$248-F105)^2)</f>
        <v>4.5778706840626242</v>
      </c>
      <c r="W118" s="88"/>
      <c r="Y118" s="180" t="s">
        <v>17</v>
      </c>
      <c r="Z118" s="26" t="s">
        <v>36</v>
      </c>
      <c r="AA118" s="153">
        <v>67.11333333333333</v>
      </c>
      <c r="AB118" s="154">
        <v>26.956666666666667</v>
      </c>
      <c r="AC118" s="154">
        <v>-3.6799999999999997</v>
      </c>
      <c r="AD118" s="153">
        <v>0</v>
      </c>
      <c r="AE118" s="154">
        <v>0</v>
      </c>
      <c r="AF118" s="154">
        <v>0</v>
      </c>
      <c r="AG118" s="154">
        <v>0</v>
      </c>
      <c r="AH118" s="155">
        <v>0.38666666666666671</v>
      </c>
      <c r="AI118" s="63"/>
      <c r="AJ118" s="46" t="s">
        <v>36</v>
      </c>
      <c r="AK118" s="203">
        <v>19</v>
      </c>
      <c r="AL118" s="204">
        <f t="shared" si="30"/>
        <v>67.11333333333333</v>
      </c>
      <c r="AM118" s="204">
        <f t="shared" si="27"/>
        <v>26.956666666666667</v>
      </c>
      <c r="AN118" s="204">
        <f t="shared" si="28"/>
        <v>-3.6799999999999997</v>
      </c>
      <c r="AO118" s="207">
        <v>0</v>
      </c>
      <c r="AP118" s="206">
        <f>$AH118</f>
        <v>0.38666666666666671</v>
      </c>
      <c r="AQ118" s="207">
        <v>0</v>
      </c>
      <c r="AR118" s="207">
        <v>0</v>
      </c>
      <c r="AS118" s="67"/>
      <c r="AT118" s="184"/>
      <c r="AU118" s="124" t="s">
        <v>25</v>
      </c>
      <c r="AV118" s="117">
        <f>SQRT(($AB$248-AA105)^2+($AC$248-AB105)^2+($AH$248-AC105)^2)</f>
        <v>4.5778706840626242</v>
      </c>
      <c r="AX118" s="88"/>
      <c r="AZ118" s="221"/>
      <c r="BA118" s="221"/>
      <c r="BB118" s="221"/>
      <c r="BC118" s="221"/>
      <c r="BD118" s="221"/>
      <c r="BE118" s="221"/>
      <c r="BF118" s="221"/>
      <c r="BG118" s="221"/>
      <c r="BH118" s="221"/>
      <c r="BI118" s="221"/>
      <c r="BJ118" s="221"/>
    </row>
    <row r="119" spans="2:62" s="61" customFormat="1" ht="15" customHeight="1" thickTop="1" thickBot="1" x14ac:dyDescent="0.25">
      <c r="B119" s="180" t="s">
        <v>18</v>
      </c>
      <c r="C119" s="27" t="s">
        <v>37</v>
      </c>
      <c r="D119" s="153">
        <v>32.376666666666665</v>
      </c>
      <c r="E119" s="154">
        <v>0.69000000000000006</v>
      </c>
      <c r="F119" s="154">
        <v>1.39</v>
      </c>
      <c r="G119" s="155">
        <v>1.2733333333333334</v>
      </c>
      <c r="H119" s="63"/>
      <c r="I119" s="47" t="s">
        <v>37</v>
      </c>
      <c r="J119" s="203">
        <v>20</v>
      </c>
      <c r="K119" s="204">
        <f t="shared" si="29"/>
        <v>32.376666666666665</v>
      </c>
      <c r="L119" s="204">
        <f t="shared" si="25"/>
        <v>0.69000000000000006</v>
      </c>
      <c r="M119" s="204">
        <f t="shared" si="26"/>
        <v>1.39</v>
      </c>
      <c r="N119" s="207">
        <v>0</v>
      </c>
      <c r="O119" s="207">
        <v>0</v>
      </c>
      <c r="P119" s="207">
        <v>0</v>
      </c>
      <c r="Q119" s="207">
        <v>0</v>
      </c>
      <c r="R119" s="67"/>
      <c r="S119" s="184"/>
      <c r="T119" s="125" t="s">
        <v>22</v>
      </c>
      <c r="U119" s="117">
        <f>SQRT(($AB$249-D101)^2+($AC$249-E101)^2+($AH$249-F101)^2)</f>
        <v>5.5233252866567781</v>
      </c>
      <c r="W119" s="88"/>
      <c r="Y119" s="180" t="s">
        <v>18</v>
      </c>
      <c r="Z119" s="27" t="s">
        <v>37</v>
      </c>
      <c r="AA119" s="153">
        <v>32.376666666666665</v>
      </c>
      <c r="AB119" s="154">
        <v>0.69000000000000006</v>
      </c>
      <c r="AC119" s="154">
        <v>1.39</v>
      </c>
      <c r="AD119" s="153">
        <v>0</v>
      </c>
      <c r="AE119" s="154">
        <v>0</v>
      </c>
      <c r="AF119" s="154">
        <v>0</v>
      </c>
      <c r="AG119" s="154">
        <v>0</v>
      </c>
      <c r="AH119" s="155">
        <v>1.2733333333333334</v>
      </c>
      <c r="AI119" s="63"/>
      <c r="AJ119" s="47" t="s">
        <v>37</v>
      </c>
      <c r="AK119" s="203">
        <v>20</v>
      </c>
      <c r="AL119" s="204">
        <f t="shared" si="30"/>
        <v>32.376666666666665</v>
      </c>
      <c r="AM119" s="204">
        <f t="shared" si="27"/>
        <v>0.69000000000000006</v>
      </c>
      <c r="AN119" s="204">
        <f t="shared" si="28"/>
        <v>1.39</v>
      </c>
      <c r="AO119" s="207">
        <v>0</v>
      </c>
      <c r="AP119" s="207">
        <v>0</v>
      </c>
      <c r="AQ119" s="207">
        <v>0</v>
      </c>
      <c r="AR119" s="207">
        <v>0</v>
      </c>
      <c r="AS119" s="67"/>
      <c r="AT119" s="184"/>
      <c r="AU119" s="126" t="s">
        <v>22</v>
      </c>
      <c r="AV119" s="117">
        <f>SQRT(($AB$249-AA101)^2+($AC$249-AB101)^2+($AH$249-AC101)^2)</f>
        <v>5.5233252866567781</v>
      </c>
      <c r="AX119" s="88"/>
      <c r="AZ119" s="221"/>
      <c r="BA119" s="221"/>
      <c r="BB119" s="221"/>
      <c r="BC119" s="221"/>
      <c r="BD119" s="221"/>
      <c r="BE119" s="221"/>
      <c r="BF119" s="221"/>
      <c r="BG119" s="221"/>
      <c r="BH119" s="221"/>
      <c r="BI119" s="221"/>
      <c r="BJ119" s="221"/>
    </row>
    <row r="120" spans="2:62" s="61" customFormat="1" ht="15" customHeight="1" thickTop="1" thickBot="1" x14ac:dyDescent="0.25">
      <c r="B120" s="180" t="s">
        <v>86</v>
      </c>
      <c r="C120" s="28" t="s">
        <v>38</v>
      </c>
      <c r="D120" s="171">
        <v>32.846666666666671</v>
      </c>
      <c r="E120" s="172">
        <v>0.91</v>
      </c>
      <c r="F120" s="172">
        <v>1.9333333333333333</v>
      </c>
      <c r="G120" s="173">
        <v>1.2266666666666666</v>
      </c>
      <c r="H120" s="63"/>
      <c r="I120" s="47" t="s">
        <v>38</v>
      </c>
      <c r="J120" s="203">
        <v>21</v>
      </c>
      <c r="K120" s="204">
        <f t="shared" si="29"/>
        <v>32.846666666666671</v>
      </c>
      <c r="L120" s="204">
        <f t="shared" si="25"/>
        <v>0.91</v>
      </c>
      <c r="M120" s="204">
        <f t="shared" si="26"/>
        <v>1.9333333333333333</v>
      </c>
      <c r="N120" s="207">
        <v>0</v>
      </c>
      <c r="O120" s="207">
        <v>0</v>
      </c>
      <c r="P120" s="207">
        <v>0</v>
      </c>
      <c r="Q120" s="207">
        <v>0</v>
      </c>
      <c r="R120" s="67"/>
      <c r="S120" s="185"/>
      <c r="T120" s="127" t="s">
        <v>21</v>
      </c>
      <c r="U120" s="128">
        <f>SQRT(($AB$250-D100)^2+($AC$250-E100)^2+($AH$250-F100)^2)</f>
        <v>2.7838203166791446</v>
      </c>
      <c r="W120" s="88"/>
      <c r="Y120" s="180" t="s">
        <v>86</v>
      </c>
      <c r="Z120" s="28" t="s">
        <v>38</v>
      </c>
      <c r="AA120" s="171">
        <v>32.846666666666671</v>
      </c>
      <c r="AB120" s="172">
        <v>0.91</v>
      </c>
      <c r="AC120" s="172">
        <v>1.9333333333333333</v>
      </c>
      <c r="AD120" s="171">
        <v>0</v>
      </c>
      <c r="AE120" s="172">
        <v>0</v>
      </c>
      <c r="AF120" s="172">
        <v>0</v>
      </c>
      <c r="AG120" s="172">
        <v>0</v>
      </c>
      <c r="AH120" s="173">
        <v>1.2266666666666666</v>
      </c>
      <c r="AI120" s="63"/>
      <c r="AJ120" s="47" t="s">
        <v>38</v>
      </c>
      <c r="AK120" s="203">
        <v>21</v>
      </c>
      <c r="AL120" s="204">
        <f t="shared" si="30"/>
        <v>32.846666666666671</v>
      </c>
      <c r="AM120" s="204">
        <f t="shared" si="27"/>
        <v>0.91</v>
      </c>
      <c r="AN120" s="204">
        <f t="shared" si="28"/>
        <v>1.9333333333333333</v>
      </c>
      <c r="AO120" s="207">
        <v>0</v>
      </c>
      <c r="AP120" s="207">
        <v>0</v>
      </c>
      <c r="AQ120" s="207">
        <v>0</v>
      </c>
      <c r="AR120" s="207">
        <v>0</v>
      </c>
      <c r="AS120" s="67"/>
      <c r="AT120" s="185"/>
      <c r="AU120" s="129" t="s">
        <v>21</v>
      </c>
      <c r="AV120" s="128">
        <f>SQRT(($AB$250-AA100)^2+($AC$250-AB100)^2+($AH$250-AC100)^2)</f>
        <v>2.7838203166791446</v>
      </c>
      <c r="AX120" s="88"/>
      <c r="AZ120" s="221"/>
      <c r="BA120" s="221"/>
      <c r="BB120" s="221"/>
      <c r="BC120" s="221"/>
      <c r="BD120" s="221"/>
      <c r="BE120" s="221"/>
      <c r="BF120" s="221"/>
      <c r="BG120" s="221"/>
      <c r="BH120" s="221"/>
      <c r="BI120" s="221"/>
      <c r="BJ120" s="221"/>
    </row>
    <row r="121" spans="2:62" x14ac:dyDescent="0.2">
      <c r="D121" s="80"/>
      <c r="E121" s="80"/>
      <c r="F121" s="80"/>
      <c r="G121" s="80"/>
      <c r="I121" s="67"/>
      <c r="T121" s="131"/>
      <c r="U121" s="132"/>
      <c r="AJ121" s="67"/>
      <c r="AK121" s="67"/>
      <c r="AL121" s="67"/>
      <c r="AM121" s="67"/>
      <c r="AN121" s="67"/>
      <c r="AO121" s="67"/>
      <c r="AP121" s="67"/>
      <c r="AQ121" s="67"/>
      <c r="AR121" s="67"/>
      <c r="AT121" s="67"/>
      <c r="AU121" s="67"/>
      <c r="AV121" s="67"/>
      <c r="AX121" s="67"/>
    </row>
    <row r="122" spans="2:62" x14ac:dyDescent="0.2">
      <c r="D122" s="80"/>
      <c r="E122" s="80"/>
      <c r="F122" s="80"/>
      <c r="G122" s="80"/>
      <c r="I122" s="67"/>
      <c r="T122" s="131"/>
      <c r="U122" s="132"/>
      <c r="AJ122" s="67"/>
      <c r="AK122" s="67"/>
      <c r="AL122" s="67"/>
      <c r="AM122" s="67"/>
      <c r="AN122" s="67"/>
      <c r="AO122" s="67"/>
      <c r="AP122" s="67"/>
      <c r="AQ122" s="67"/>
      <c r="AR122" s="67"/>
      <c r="AT122" s="67"/>
      <c r="AU122" s="67"/>
      <c r="AV122" s="67"/>
      <c r="AX122" s="67"/>
    </row>
    <row r="123" spans="2:62" x14ac:dyDescent="0.2">
      <c r="D123" s="80"/>
      <c r="E123" s="80"/>
      <c r="F123" s="80"/>
      <c r="G123" s="80"/>
      <c r="I123" s="67"/>
      <c r="T123" s="131"/>
      <c r="U123" s="132"/>
      <c r="AJ123" s="67"/>
      <c r="AK123" s="67"/>
      <c r="AL123" s="67"/>
      <c r="AM123" s="67"/>
      <c r="AN123" s="67"/>
      <c r="AO123" s="67"/>
      <c r="AP123" s="67"/>
      <c r="AQ123" s="67"/>
      <c r="AR123" s="67"/>
      <c r="AT123" s="67"/>
      <c r="AU123" s="67"/>
      <c r="AV123" s="67"/>
      <c r="AX123" s="67"/>
    </row>
    <row r="124" spans="2:62" x14ac:dyDescent="0.2">
      <c r="D124" s="80"/>
      <c r="E124" s="80"/>
      <c r="F124" s="80"/>
      <c r="G124" s="80"/>
      <c r="I124" s="67"/>
      <c r="T124" s="131"/>
      <c r="U124" s="132"/>
      <c r="AJ124" s="67"/>
      <c r="AK124" s="67"/>
      <c r="AL124" s="67"/>
      <c r="AM124" s="67"/>
      <c r="AN124" s="67"/>
      <c r="AO124" s="67"/>
      <c r="AP124" s="67"/>
      <c r="AQ124" s="67"/>
      <c r="AR124" s="67"/>
      <c r="AT124" s="67"/>
      <c r="AU124" s="67"/>
      <c r="AV124" s="67"/>
      <c r="AX124" s="67"/>
    </row>
    <row r="125" spans="2:62" x14ac:dyDescent="0.2">
      <c r="D125" s="80"/>
      <c r="E125" s="80"/>
      <c r="F125" s="80"/>
      <c r="G125" s="80"/>
      <c r="I125" s="67"/>
      <c r="T125" s="131"/>
      <c r="U125" s="132"/>
      <c r="AJ125" s="67"/>
      <c r="AK125" s="67"/>
      <c r="AL125" s="67"/>
      <c r="AM125" s="67"/>
      <c r="AN125" s="67"/>
      <c r="AO125" s="67"/>
      <c r="AP125" s="67"/>
      <c r="AQ125" s="67"/>
      <c r="AR125" s="67"/>
      <c r="AT125" s="67"/>
      <c r="AU125" s="67"/>
      <c r="AV125" s="67"/>
      <c r="AX125" s="67"/>
    </row>
    <row r="126" spans="2:62" x14ac:dyDescent="0.2">
      <c r="I126" s="67"/>
      <c r="T126" s="131"/>
      <c r="U126" s="132"/>
      <c r="AJ126" s="67"/>
      <c r="AK126" s="67"/>
      <c r="AL126" s="67"/>
      <c r="AM126" s="67"/>
      <c r="AN126" s="67"/>
      <c r="AO126" s="67"/>
      <c r="AP126" s="67"/>
      <c r="AQ126" s="67"/>
      <c r="AR126" s="67"/>
      <c r="AT126" s="67"/>
      <c r="AU126" s="67"/>
      <c r="AV126" s="67"/>
      <c r="AX126" s="67"/>
    </row>
    <row r="127" spans="2:62" x14ac:dyDescent="0.2">
      <c r="I127" s="67"/>
      <c r="T127" s="131"/>
      <c r="U127" s="132"/>
      <c r="AJ127" s="67"/>
      <c r="AK127" s="67"/>
      <c r="AL127" s="67"/>
      <c r="AM127" s="67"/>
      <c r="AN127" s="67"/>
      <c r="AO127" s="67"/>
      <c r="AP127" s="67"/>
      <c r="AQ127" s="67"/>
      <c r="AR127" s="67"/>
      <c r="AT127" s="67"/>
      <c r="AU127" s="67"/>
      <c r="AV127" s="67"/>
      <c r="AX127" s="67"/>
    </row>
    <row r="128" spans="2:62" x14ac:dyDescent="0.2">
      <c r="I128" s="67"/>
      <c r="T128" s="131"/>
      <c r="U128" s="132"/>
      <c r="AJ128" s="67"/>
      <c r="AU128" s="133"/>
      <c r="AV128" s="132"/>
    </row>
    <row r="129" spans="2:62" x14ac:dyDescent="0.2">
      <c r="I129" s="67"/>
      <c r="T129" s="131"/>
      <c r="U129" s="132"/>
      <c r="AJ129" s="67"/>
      <c r="AU129" s="133"/>
      <c r="AV129" s="132"/>
    </row>
    <row r="130" spans="2:62" x14ac:dyDescent="0.2">
      <c r="I130" s="67"/>
      <c r="T130" s="131"/>
      <c r="U130" s="132"/>
      <c r="AJ130" s="67"/>
      <c r="AU130" s="133"/>
      <c r="AV130" s="132"/>
    </row>
    <row r="131" spans="2:62" x14ac:dyDescent="0.2">
      <c r="I131" s="67"/>
      <c r="T131" s="131"/>
      <c r="U131" s="132"/>
      <c r="AJ131" s="67"/>
      <c r="AU131" s="133"/>
      <c r="AV131" s="132"/>
    </row>
    <row r="132" spans="2:62" x14ac:dyDescent="0.2">
      <c r="I132" s="67"/>
      <c r="T132" s="131"/>
      <c r="U132" s="132"/>
      <c r="AJ132" s="67"/>
      <c r="AU132" s="133"/>
      <c r="AV132" s="132"/>
    </row>
    <row r="133" spans="2:62" s="61" customFormat="1" x14ac:dyDescent="0.2">
      <c r="B133" s="182"/>
      <c r="C133" s="67"/>
      <c r="D133" s="67"/>
      <c r="E133" s="67"/>
      <c r="F133" s="67"/>
      <c r="G133" s="67"/>
      <c r="H133" s="67"/>
      <c r="I133" s="67"/>
      <c r="J133" s="134"/>
      <c r="R133" s="67"/>
      <c r="S133" s="68"/>
      <c r="T133" s="131"/>
      <c r="U133" s="132"/>
      <c r="W133" s="88"/>
      <c r="Y133" s="182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134"/>
      <c r="AS133" s="67"/>
      <c r="AT133" s="68"/>
      <c r="AU133" s="133"/>
      <c r="AV133" s="132"/>
      <c r="AX133" s="88"/>
      <c r="AZ133" s="221"/>
      <c r="BA133" s="221"/>
      <c r="BB133" s="221"/>
      <c r="BC133" s="221"/>
      <c r="BD133" s="221"/>
      <c r="BE133" s="221"/>
      <c r="BF133" s="221"/>
      <c r="BG133" s="221"/>
      <c r="BH133" s="221"/>
      <c r="BI133" s="221"/>
      <c r="BJ133" s="221"/>
    </row>
    <row r="134" spans="2:62" s="61" customFormat="1" x14ac:dyDescent="0.2">
      <c r="B134" s="182"/>
      <c r="C134" s="67"/>
      <c r="D134" s="67"/>
      <c r="E134" s="67"/>
      <c r="F134" s="67"/>
      <c r="G134" s="67"/>
      <c r="H134" s="67"/>
      <c r="I134" s="67"/>
      <c r="J134" s="134"/>
      <c r="R134" s="67"/>
      <c r="S134" s="68"/>
      <c r="T134" s="131"/>
      <c r="U134" s="132"/>
      <c r="W134" s="88"/>
      <c r="Y134" s="182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134"/>
      <c r="AS134" s="67"/>
      <c r="AT134" s="68"/>
      <c r="AU134" s="133"/>
      <c r="AV134" s="132"/>
      <c r="AX134" s="88"/>
      <c r="AZ134" s="221"/>
      <c r="BA134" s="221"/>
      <c r="BB134" s="221"/>
      <c r="BC134" s="221"/>
      <c r="BD134" s="221"/>
      <c r="BE134" s="221"/>
      <c r="BF134" s="221"/>
      <c r="BG134" s="221"/>
      <c r="BH134" s="221"/>
      <c r="BI134" s="221"/>
      <c r="BJ134" s="221"/>
    </row>
    <row r="135" spans="2:62" s="61" customFormat="1" x14ac:dyDescent="0.2">
      <c r="B135" s="182"/>
      <c r="C135" s="67"/>
      <c r="D135" s="67"/>
      <c r="E135" s="67"/>
      <c r="F135" s="67"/>
      <c r="G135" s="67"/>
      <c r="H135" s="67"/>
      <c r="I135" s="67"/>
      <c r="J135" s="134"/>
      <c r="R135" s="67"/>
      <c r="S135" s="68"/>
      <c r="T135" s="131"/>
      <c r="U135" s="132"/>
      <c r="W135" s="88"/>
      <c r="Y135" s="182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134"/>
      <c r="AS135" s="67"/>
      <c r="AT135" s="68"/>
      <c r="AU135" s="133"/>
      <c r="AV135" s="132"/>
      <c r="AX135" s="88"/>
      <c r="AZ135" s="221"/>
      <c r="BA135" s="221"/>
      <c r="BB135" s="221"/>
      <c r="BC135" s="221"/>
      <c r="BD135" s="221"/>
      <c r="BE135" s="221"/>
      <c r="BF135" s="221"/>
      <c r="BG135" s="221"/>
      <c r="BH135" s="221"/>
      <c r="BI135" s="221"/>
      <c r="BJ135" s="221"/>
    </row>
    <row r="136" spans="2:62" s="61" customFormat="1" x14ac:dyDescent="0.2">
      <c r="B136" s="182"/>
      <c r="C136" s="67"/>
      <c r="D136" s="67"/>
      <c r="E136" s="67"/>
      <c r="F136" s="67"/>
      <c r="G136" s="67"/>
      <c r="H136" s="67"/>
      <c r="I136" s="67"/>
      <c r="J136" s="134"/>
      <c r="R136" s="67"/>
      <c r="S136" s="68"/>
      <c r="T136" s="131"/>
      <c r="U136" s="132"/>
      <c r="W136" s="88"/>
      <c r="Y136" s="182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134"/>
      <c r="AS136" s="67"/>
      <c r="AT136" s="68"/>
      <c r="AU136" s="133"/>
      <c r="AV136" s="132"/>
      <c r="AX136" s="88"/>
      <c r="AZ136" s="221"/>
      <c r="BA136" s="221"/>
      <c r="BB136" s="221"/>
      <c r="BC136" s="221"/>
      <c r="BD136" s="221"/>
      <c r="BE136" s="221"/>
      <c r="BF136" s="221"/>
      <c r="BG136" s="221"/>
      <c r="BH136" s="221"/>
      <c r="BI136" s="221"/>
      <c r="BJ136" s="221"/>
    </row>
    <row r="137" spans="2:62" s="61" customFormat="1" x14ac:dyDescent="0.2">
      <c r="B137" s="182"/>
      <c r="C137" s="67"/>
      <c r="D137" s="67"/>
      <c r="E137" s="67"/>
      <c r="F137" s="67"/>
      <c r="G137" s="67"/>
      <c r="H137" s="67"/>
      <c r="I137" s="67"/>
      <c r="J137" s="134"/>
      <c r="R137" s="67"/>
      <c r="S137" s="68"/>
      <c r="T137" s="131"/>
      <c r="U137" s="132"/>
      <c r="W137" s="88"/>
      <c r="Y137" s="182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134"/>
      <c r="AS137" s="67"/>
      <c r="AT137" s="68"/>
      <c r="AU137" s="133"/>
      <c r="AV137" s="132"/>
      <c r="AX137" s="88"/>
      <c r="AZ137" s="221"/>
      <c r="BA137" s="221"/>
      <c r="BB137" s="221"/>
      <c r="BC137" s="221"/>
      <c r="BD137" s="221"/>
      <c r="BE137" s="221"/>
      <c r="BF137" s="221"/>
      <c r="BG137" s="221"/>
      <c r="BH137" s="221"/>
      <c r="BI137" s="221"/>
      <c r="BJ137" s="221"/>
    </row>
    <row r="138" spans="2:62" s="61" customFormat="1" x14ac:dyDescent="0.2">
      <c r="B138" s="182"/>
      <c r="C138" s="67"/>
      <c r="D138" s="67"/>
      <c r="E138" s="67"/>
      <c r="F138" s="67"/>
      <c r="G138" s="67"/>
      <c r="H138" s="67"/>
      <c r="I138" s="67"/>
      <c r="J138" s="134"/>
      <c r="R138" s="67"/>
      <c r="S138" s="68"/>
      <c r="T138" s="131"/>
      <c r="U138" s="132"/>
      <c r="W138" s="88"/>
      <c r="Y138" s="182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134"/>
      <c r="AS138" s="67"/>
      <c r="AT138" s="68"/>
      <c r="AU138" s="133"/>
      <c r="AV138" s="132"/>
      <c r="AX138" s="88"/>
      <c r="AZ138" s="221"/>
      <c r="BA138" s="221"/>
      <c r="BB138" s="221"/>
      <c r="BC138" s="221"/>
      <c r="BD138" s="221"/>
      <c r="BE138" s="221"/>
      <c r="BF138" s="221"/>
      <c r="BG138" s="221"/>
      <c r="BH138" s="221"/>
      <c r="BI138" s="221"/>
      <c r="BJ138" s="221"/>
    </row>
    <row r="139" spans="2:62" s="61" customFormat="1" x14ac:dyDescent="0.2">
      <c r="B139" s="182"/>
      <c r="C139" s="67"/>
      <c r="D139" s="67"/>
      <c r="E139" s="67"/>
      <c r="F139" s="67"/>
      <c r="G139" s="67"/>
      <c r="H139" s="67"/>
      <c r="I139" s="67"/>
      <c r="J139" s="134"/>
      <c r="R139" s="67"/>
      <c r="S139" s="68"/>
      <c r="T139" s="131"/>
      <c r="U139" s="132"/>
      <c r="W139" s="88"/>
      <c r="Y139" s="182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134"/>
      <c r="AS139" s="67"/>
      <c r="AT139" s="68"/>
      <c r="AU139" s="133"/>
      <c r="AV139" s="132"/>
      <c r="AX139" s="88"/>
      <c r="AZ139" s="221"/>
      <c r="BA139" s="221"/>
      <c r="BB139" s="221"/>
      <c r="BC139" s="221"/>
      <c r="BD139" s="221"/>
      <c r="BE139" s="221"/>
      <c r="BF139" s="221"/>
      <c r="BG139" s="221"/>
      <c r="BH139" s="221"/>
      <c r="BI139" s="221"/>
      <c r="BJ139" s="221"/>
    </row>
    <row r="140" spans="2:62" s="61" customFormat="1" x14ac:dyDescent="0.2">
      <c r="B140" s="182"/>
      <c r="C140" s="67"/>
      <c r="D140" s="67"/>
      <c r="E140" s="67"/>
      <c r="F140" s="67"/>
      <c r="G140" s="67"/>
      <c r="H140" s="67"/>
      <c r="I140" s="67"/>
      <c r="J140" s="134"/>
      <c r="R140" s="67"/>
      <c r="S140" s="68"/>
      <c r="T140" s="131"/>
      <c r="U140" s="132"/>
      <c r="W140" s="88"/>
      <c r="Y140" s="182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134"/>
      <c r="AS140" s="67"/>
      <c r="AT140" s="68"/>
      <c r="AU140" s="133"/>
      <c r="AV140" s="132"/>
      <c r="AX140" s="88"/>
      <c r="AZ140" s="221"/>
      <c r="BA140" s="221"/>
      <c r="BB140" s="221"/>
      <c r="BC140" s="221"/>
      <c r="BD140" s="221"/>
      <c r="BE140" s="221"/>
      <c r="BF140" s="221"/>
      <c r="BG140" s="221"/>
      <c r="BH140" s="221"/>
      <c r="BI140" s="221"/>
      <c r="BJ140" s="221"/>
    </row>
    <row r="141" spans="2:62" s="61" customFormat="1" x14ac:dyDescent="0.2">
      <c r="B141" s="182"/>
      <c r="C141" s="67"/>
      <c r="D141" s="67"/>
      <c r="E141" s="67"/>
      <c r="F141" s="67"/>
      <c r="G141" s="67"/>
      <c r="H141" s="67"/>
      <c r="I141" s="67"/>
      <c r="J141" s="134"/>
      <c r="R141" s="67"/>
      <c r="S141" s="68"/>
      <c r="T141" s="131"/>
      <c r="U141" s="132"/>
      <c r="W141" s="88"/>
      <c r="Y141" s="182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134"/>
      <c r="AS141" s="67"/>
      <c r="AT141" s="68"/>
      <c r="AU141" s="133"/>
      <c r="AV141" s="132"/>
      <c r="AX141" s="88"/>
      <c r="AZ141" s="221"/>
      <c r="BA141" s="221"/>
      <c r="BB141" s="221"/>
      <c r="BC141" s="221"/>
      <c r="BD141" s="221"/>
      <c r="BE141" s="221"/>
      <c r="BF141" s="221"/>
      <c r="BG141" s="221"/>
      <c r="BH141" s="221"/>
      <c r="BI141" s="221"/>
      <c r="BJ141" s="221"/>
    </row>
    <row r="142" spans="2:62" s="61" customFormat="1" x14ac:dyDescent="0.2">
      <c r="B142" s="182"/>
      <c r="C142" s="67"/>
      <c r="D142" s="67"/>
      <c r="E142" s="67"/>
      <c r="F142" s="67"/>
      <c r="G142" s="67"/>
      <c r="H142" s="67"/>
      <c r="I142" s="67"/>
      <c r="J142" s="134"/>
      <c r="R142" s="67"/>
      <c r="S142" s="68"/>
      <c r="T142" s="131"/>
      <c r="U142" s="132"/>
      <c r="W142" s="88"/>
      <c r="Y142" s="182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134"/>
      <c r="AS142" s="67"/>
      <c r="AT142" s="68"/>
      <c r="AU142" s="133"/>
      <c r="AV142" s="132"/>
      <c r="AX142" s="88"/>
      <c r="AZ142" s="221"/>
      <c r="BA142" s="221"/>
      <c r="BB142" s="221"/>
      <c r="BC142" s="221"/>
      <c r="BD142" s="221"/>
      <c r="BE142" s="221"/>
      <c r="BF142" s="221"/>
      <c r="BG142" s="221"/>
      <c r="BH142" s="221"/>
      <c r="BI142" s="221"/>
      <c r="BJ142" s="221"/>
    </row>
    <row r="143" spans="2:62" s="61" customFormat="1" x14ac:dyDescent="0.2">
      <c r="B143" s="182"/>
      <c r="C143" s="67"/>
      <c r="D143" s="67"/>
      <c r="E143" s="67"/>
      <c r="F143" s="67"/>
      <c r="G143" s="67"/>
      <c r="H143" s="67"/>
      <c r="I143" s="67"/>
      <c r="J143" s="134"/>
      <c r="R143" s="67"/>
      <c r="S143" s="68"/>
      <c r="T143" s="131"/>
      <c r="U143" s="132"/>
      <c r="W143" s="88"/>
      <c r="Y143" s="182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134"/>
      <c r="AS143" s="67"/>
      <c r="AT143" s="68"/>
      <c r="AU143" s="133"/>
      <c r="AV143" s="132"/>
      <c r="AX143" s="88"/>
      <c r="AZ143" s="221"/>
      <c r="BA143" s="221"/>
      <c r="BB143" s="221"/>
      <c r="BC143" s="221"/>
      <c r="BD143" s="221"/>
      <c r="BE143" s="221"/>
      <c r="BF143" s="221"/>
      <c r="BG143" s="221"/>
      <c r="BH143" s="221"/>
      <c r="BI143" s="221"/>
      <c r="BJ143" s="221"/>
    </row>
    <row r="144" spans="2:62" s="61" customFormat="1" x14ac:dyDescent="0.2">
      <c r="B144" s="182"/>
      <c r="C144" s="67"/>
      <c r="D144" s="67"/>
      <c r="E144" s="67"/>
      <c r="F144" s="67"/>
      <c r="G144" s="67"/>
      <c r="H144" s="67"/>
      <c r="I144" s="67"/>
      <c r="J144" s="134"/>
      <c r="R144" s="67"/>
      <c r="S144" s="68"/>
      <c r="T144" s="131"/>
      <c r="U144" s="132"/>
      <c r="W144" s="88"/>
      <c r="Y144" s="182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134"/>
      <c r="AS144" s="67"/>
      <c r="AT144" s="68"/>
      <c r="AU144" s="133"/>
      <c r="AV144" s="132"/>
      <c r="AX144" s="88"/>
      <c r="AZ144" s="221"/>
      <c r="BA144" s="221"/>
      <c r="BB144" s="221"/>
      <c r="BC144" s="221"/>
      <c r="BD144" s="221"/>
      <c r="BE144" s="221"/>
      <c r="BF144" s="221"/>
      <c r="BG144" s="221"/>
      <c r="BH144" s="221"/>
      <c r="BI144" s="221"/>
      <c r="BJ144" s="221"/>
    </row>
    <row r="145" spans="2:62" s="61" customFormat="1" x14ac:dyDescent="0.2">
      <c r="B145" s="182"/>
      <c r="C145" s="67"/>
      <c r="D145" s="67"/>
      <c r="E145" s="67"/>
      <c r="F145" s="67"/>
      <c r="G145" s="67"/>
      <c r="H145" s="67"/>
      <c r="I145" s="67"/>
      <c r="J145" s="134"/>
      <c r="R145" s="67"/>
      <c r="S145" s="68"/>
      <c r="T145" s="131"/>
      <c r="U145" s="132"/>
      <c r="W145" s="88"/>
      <c r="Y145" s="182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134"/>
      <c r="AS145" s="67"/>
      <c r="AT145" s="68"/>
      <c r="AU145" s="133"/>
      <c r="AV145" s="132"/>
      <c r="AX145" s="88"/>
      <c r="AZ145" s="221"/>
      <c r="BA145" s="221"/>
      <c r="BB145" s="221"/>
      <c r="BC145" s="221"/>
      <c r="BD145" s="221"/>
      <c r="BE145" s="221"/>
      <c r="BF145" s="221"/>
      <c r="BG145" s="221"/>
      <c r="BH145" s="221"/>
      <c r="BI145" s="221"/>
      <c r="BJ145" s="221"/>
    </row>
    <row r="146" spans="2:62" s="61" customFormat="1" x14ac:dyDescent="0.2">
      <c r="B146" s="182"/>
      <c r="C146" s="67"/>
      <c r="D146" s="67"/>
      <c r="E146" s="67"/>
      <c r="F146" s="67"/>
      <c r="G146" s="67"/>
      <c r="H146" s="67"/>
      <c r="I146" s="67"/>
      <c r="J146" s="134"/>
      <c r="R146" s="67"/>
      <c r="S146" s="68"/>
      <c r="T146" s="131"/>
      <c r="U146" s="132"/>
      <c r="W146" s="88"/>
      <c r="Y146" s="182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134"/>
      <c r="AS146" s="67"/>
      <c r="AT146" s="68"/>
      <c r="AU146" s="133"/>
      <c r="AV146" s="132"/>
      <c r="AX146" s="88"/>
      <c r="AZ146" s="221"/>
      <c r="BA146" s="221"/>
      <c r="BB146" s="221"/>
      <c r="BC146" s="221"/>
      <c r="BD146" s="221"/>
      <c r="BE146" s="221"/>
      <c r="BF146" s="221"/>
      <c r="BG146" s="221"/>
      <c r="BH146" s="221"/>
      <c r="BI146" s="221"/>
      <c r="BJ146" s="221"/>
    </row>
    <row r="147" spans="2:62" s="61" customFormat="1" x14ac:dyDescent="0.2">
      <c r="B147" s="182"/>
      <c r="C147" s="67"/>
      <c r="D147" s="67"/>
      <c r="E147" s="67"/>
      <c r="F147" s="67"/>
      <c r="G147" s="67"/>
      <c r="H147" s="67"/>
      <c r="I147" s="67"/>
      <c r="J147" s="134"/>
      <c r="R147" s="67"/>
      <c r="S147" s="68"/>
      <c r="T147" s="131"/>
      <c r="U147" s="132"/>
      <c r="W147" s="88"/>
      <c r="Y147" s="182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134"/>
      <c r="AS147" s="67"/>
      <c r="AT147" s="68"/>
      <c r="AU147" s="133"/>
      <c r="AV147" s="132"/>
      <c r="AX147" s="88"/>
      <c r="AZ147" s="221"/>
      <c r="BA147" s="221"/>
      <c r="BB147" s="221"/>
      <c r="BC147" s="221"/>
      <c r="BD147" s="221"/>
      <c r="BE147" s="221"/>
      <c r="BF147" s="221"/>
      <c r="BG147" s="221"/>
      <c r="BH147" s="221"/>
      <c r="BI147" s="221"/>
      <c r="BJ147" s="221"/>
    </row>
    <row r="148" spans="2:62" s="61" customFormat="1" x14ac:dyDescent="0.2">
      <c r="B148" s="182"/>
      <c r="C148" s="67"/>
      <c r="D148" s="67"/>
      <c r="E148" s="67"/>
      <c r="F148" s="67"/>
      <c r="G148" s="67"/>
      <c r="H148" s="67"/>
      <c r="I148" s="67"/>
      <c r="J148" s="134"/>
      <c r="R148" s="67"/>
      <c r="S148" s="68"/>
      <c r="T148" s="131"/>
      <c r="U148" s="132"/>
      <c r="W148" s="88"/>
      <c r="Y148" s="182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134"/>
      <c r="AS148" s="67"/>
      <c r="AT148" s="68"/>
      <c r="AU148" s="133"/>
      <c r="AV148" s="132"/>
      <c r="AX148" s="88"/>
      <c r="AZ148" s="221"/>
      <c r="BA148" s="221"/>
      <c r="BB148" s="221"/>
      <c r="BC148" s="221"/>
      <c r="BD148" s="221"/>
      <c r="BE148" s="221"/>
      <c r="BF148" s="221"/>
      <c r="BG148" s="221"/>
      <c r="BH148" s="221"/>
      <c r="BI148" s="221"/>
      <c r="BJ148" s="221"/>
    </row>
    <row r="149" spans="2:62" s="61" customFormat="1" x14ac:dyDescent="0.2">
      <c r="B149" s="182"/>
      <c r="C149" s="67"/>
      <c r="D149" s="67"/>
      <c r="E149" s="67"/>
      <c r="F149" s="67"/>
      <c r="G149" s="67"/>
      <c r="H149" s="67"/>
      <c r="I149" s="67"/>
      <c r="J149" s="134"/>
      <c r="R149" s="67"/>
      <c r="S149" s="68"/>
      <c r="T149" s="131"/>
      <c r="U149" s="132"/>
      <c r="W149" s="88"/>
      <c r="Y149" s="182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134"/>
      <c r="AS149" s="67"/>
      <c r="AT149" s="68"/>
      <c r="AU149" s="133"/>
      <c r="AV149" s="132"/>
      <c r="AX149" s="88"/>
      <c r="AZ149" s="221"/>
      <c r="BA149" s="221"/>
      <c r="BB149" s="221"/>
      <c r="BC149" s="221"/>
      <c r="BD149" s="221"/>
      <c r="BE149" s="221"/>
      <c r="BF149" s="221"/>
      <c r="BG149" s="221"/>
      <c r="BH149" s="221"/>
      <c r="BI149" s="221"/>
      <c r="BJ149" s="221"/>
    </row>
    <row r="150" spans="2:62" s="61" customFormat="1" x14ac:dyDescent="0.2">
      <c r="B150" s="182"/>
      <c r="C150" s="67"/>
      <c r="D150" s="67"/>
      <c r="E150" s="67"/>
      <c r="F150" s="67"/>
      <c r="G150" s="67"/>
      <c r="H150" s="67"/>
      <c r="I150" s="67"/>
      <c r="J150" s="134"/>
      <c r="R150" s="67"/>
      <c r="S150" s="68"/>
      <c r="T150" s="131"/>
      <c r="U150" s="132"/>
      <c r="W150" s="88"/>
      <c r="Y150" s="182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134"/>
      <c r="AS150" s="67"/>
      <c r="AT150" s="68"/>
      <c r="AU150" s="133"/>
      <c r="AV150" s="132"/>
      <c r="AX150" s="88"/>
      <c r="AZ150" s="221"/>
      <c r="BA150" s="221"/>
      <c r="BB150" s="221"/>
      <c r="BC150" s="221"/>
      <c r="BD150" s="221"/>
      <c r="BE150" s="221"/>
      <c r="BF150" s="221"/>
      <c r="BG150" s="221"/>
      <c r="BH150" s="221"/>
      <c r="BI150" s="221"/>
      <c r="BJ150" s="221"/>
    </row>
    <row r="151" spans="2:62" s="61" customFormat="1" x14ac:dyDescent="0.2">
      <c r="B151" s="182"/>
      <c r="C151" s="67"/>
      <c r="D151" s="67"/>
      <c r="E151" s="67"/>
      <c r="F151" s="67"/>
      <c r="G151" s="67"/>
      <c r="H151" s="67"/>
      <c r="I151" s="67"/>
      <c r="J151" s="134"/>
      <c r="R151" s="67"/>
      <c r="S151" s="68"/>
      <c r="T151" s="131"/>
      <c r="U151" s="132"/>
      <c r="W151" s="88"/>
      <c r="Y151" s="182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134"/>
      <c r="AS151" s="67"/>
      <c r="AT151" s="68"/>
      <c r="AU151" s="133"/>
      <c r="AV151" s="132"/>
      <c r="AX151" s="88"/>
      <c r="AZ151" s="221"/>
      <c r="BA151" s="221"/>
      <c r="BB151" s="221"/>
      <c r="BC151" s="221"/>
      <c r="BD151" s="221"/>
      <c r="BE151" s="221"/>
      <c r="BF151" s="221"/>
      <c r="BG151" s="221"/>
      <c r="BH151" s="221"/>
      <c r="BI151" s="221"/>
      <c r="BJ151" s="221"/>
    </row>
    <row r="152" spans="2:62" s="61" customFormat="1" x14ac:dyDescent="0.2">
      <c r="B152" s="182"/>
      <c r="C152" s="67"/>
      <c r="D152" s="67"/>
      <c r="E152" s="67"/>
      <c r="F152" s="67"/>
      <c r="G152" s="67"/>
      <c r="H152" s="67"/>
      <c r="I152" s="67"/>
      <c r="J152" s="134"/>
      <c r="R152" s="67"/>
      <c r="S152" s="68"/>
      <c r="T152" s="131"/>
      <c r="U152" s="132"/>
      <c r="W152" s="88"/>
      <c r="Y152" s="182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134"/>
      <c r="AS152" s="67"/>
      <c r="AT152" s="68"/>
      <c r="AU152" s="133"/>
      <c r="AV152" s="132"/>
      <c r="AX152" s="88"/>
      <c r="AZ152" s="221"/>
      <c r="BA152" s="221"/>
      <c r="BB152" s="221"/>
      <c r="BC152" s="221"/>
      <c r="BD152" s="221"/>
      <c r="BE152" s="221"/>
      <c r="BF152" s="221"/>
      <c r="BG152" s="221"/>
      <c r="BH152" s="221"/>
      <c r="BI152" s="221"/>
      <c r="BJ152" s="221"/>
    </row>
    <row r="153" spans="2:62" s="61" customFormat="1" x14ac:dyDescent="0.2">
      <c r="B153" s="182"/>
      <c r="C153" s="67"/>
      <c r="D153" s="67"/>
      <c r="E153" s="67"/>
      <c r="F153" s="67"/>
      <c r="G153" s="67"/>
      <c r="H153" s="67"/>
      <c r="I153" s="67"/>
      <c r="J153" s="134"/>
      <c r="R153" s="67"/>
      <c r="S153" s="68"/>
      <c r="T153" s="131"/>
      <c r="U153" s="132"/>
      <c r="W153" s="88"/>
      <c r="Y153" s="182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134"/>
      <c r="AS153" s="67"/>
      <c r="AT153" s="68"/>
      <c r="AU153" s="133"/>
      <c r="AV153" s="132"/>
      <c r="AX153" s="88"/>
      <c r="AZ153" s="221"/>
      <c r="BA153" s="221"/>
      <c r="BB153" s="221"/>
      <c r="BC153" s="221"/>
      <c r="BD153" s="221"/>
      <c r="BE153" s="221"/>
      <c r="BF153" s="221"/>
      <c r="BG153" s="221"/>
      <c r="BH153" s="221"/>
      <c r="BI153" s="221"/>
      <c r="BJ153" s="221"/>
    </row>
    <row r="154" spans="2:62" s="61" customFormat="1" x14ac:dyDescent="0.2">
      <c r="B154" s="182"/>
      <c r="C154" s="67"/>
      <c r="D154" s="67"/>
      <c r="E154" s="67"/>
      <c r="F154" s="67"/>
      <c r="G154" s="67"/>
      <c r="H154" s="67"/>
      <c r="I154" s="67"/>
      <c r="J154" s="134"/>
      <c r="R154" s="67"/>
      <c r="S154" s="68"/>
      <c r="T154" s="131"/>
      <c r="U154" s="132"/>
      <c r="W154" s="88"/>
      <c r="Y154" s="182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134"/>
      <c r="AS154" s="67"/>
      <c r="AT154" s="68"/>
      <c r="AU154" s="133"/>
      <c r="AV154" s="132"/>
      <c r="AX154" s="88"/>
      <c r="AZ154" s="221"/>
      <c r="BA154" s="221"/>
      <c r="BB154" s="221"/>
      <c r="BC154" s="221"/>
      <c r="BD154" s="221"/>
      <c r="BE154" s="221"/>
      <c r="BF154" s="221"/>
      <c r="BG154" s="221"/>
      <c r="BH154" s="221"/>
      <c r="BI154" s="221"/>
      <c r="BJ154" s="221"/>
    </row>
    <row r="155" spans="2:62" s="61" customFormat="1" x14ac:dyDescent="0.2">
      <c r="B155" s="182"/>
      <c r="C155" s="67"/>
      <c r="D155" s="67"/>
      <c r="E155" s="67"/>
      <c r="F155" s="67"/>
      <c r="G155" s="67"/>
      <c r="H155" s="67"/>
      <c r="I155" s="67"/>
      <c r="J155" s="134"/>
      <c r="R155" s="67"/>
      <c r="S155" s="68"/>
      <c r="T155" s="131"/>
      <c r="U155" s="132"/>
      <c r="W155" s="88"/>
      <c r="Y155" s="182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134"/>
      <c r="AS155" s="67"/>
      <c r="AT155" s="68"/>
      <c r="AU155" s="133"/>
      <c r="AV155" s="132"/>
      <c r="AX155" s="88"/>
      <c r="AZ155" s="221"/>
      <c r="BA155" s="221"/>
      <c r="BB155" s="221"/>
      <c r="BC155" s="221"/>
      <c r="BD155" s="221"/>
      <c r="BE155" s="221"/>
      <c r="BF155" s="221"/>
      <c r="BG155" s="221"/>
      <c r="BH155" s="221"/>
      <c r="BI155" s="221"/>
      <c r="BJ155" s="221"/>
    </row>
    <row r="156" spans="2:62" s="61" customFormat="1" x14ac:dyDescent="0.2">
      <c r="B156" s="182"/>
      <c r="C156" s="67"/>
      <c r="D156" s="67"/>
      <c r="E156" s="67"/>
      <c r="F156" s="67"/>
      <c r="G156" s="67"/>
      <c r="H156" s="67"/>
      <c r="I156" s="67"/>
      <c r="J156" s="134"/>
      <c r="R156" s="67"/>
      <c r="S156" s="68"/>
      <c r="T156" s="131"/>
      <c r="U156" s="132"/>
      <c r="W156" s="88"/>
      <c r="Y156" s="182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134"/>
      <c r="AS156" s="67"/>
      <c r="AT156" s="68"/>
      <c r="AU156" s="133"/>
      <c r="AV156" s="132"/>
      <c r="AX156" s="88"/>
      <c r="AZ156" s="221"/>
      <c r="BA156" s="221"/>
      <c r="BB156" s="221"/>
      <c r="BC156" s="221"/>
      <c r="BD156" s="221"/>
      <c r="BE156" s="221"/>
      <c r="BF156" s="221"/>
      <c r="BG156" s="221"/>
      <c r="BH156" s="221"/>
      <c r="BI156" s="221"/>
      <c r="BJ156" s="221"/>
    </row>
    <row r="157" spans="2:62" s="61" customFormat="1" x14ac:dyDescent="0.2">
      <c r="B157" s="182"/>
      <c r="C157" s="67"/>
      <c r="D157" s="67"/>
      <c r="E157" s="67"/>
      <c r="F157" s="67"/>
      <c r="G157" s="67"/>
      <c r="H157" s="67"/>
      <c r="I157" s="67"/>
      <c r="J157" s="134"/>
      <c r="R157" s="67"/>
      <c r="S157" s="68"/>
      <c r="T157" s="131"/>
      <c r="U157" s="132"/>
      <c r="W157" s="88"/>
      <c r="Y157" s="182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134"/>
      <c r="AS157" s="67"/>
      <c r="AT157" s="68"/>
      <c r="AU157" s="133"/>
      <c r="AV157" s="132"/>
      <c r="AX157" s="88"/>
      <c r="AZ157" s="221"/>
      <c r="BA157" s="221"/>
      <c r="BB157" s="221"/>
      <c r="BC157" s="221"/>
      <c r="BD157" s="221"/>
      <c r="BE157" s="221"/>
      <c r="BF157" s="221"/>
      <c r="BG157" s="221"/>
      <c r="BH157" s="221"/>
      <c r="BI157" s="221"/>
      <c r="BJ157" s="221"/>
    </row>
    <row r="158" spans="2:62" s="61" customFormat="1" x14ac:dyDescent="0.2">
      <c r="B158" s="182"/>
      <c r="C158" s="67"/>
      <c r="D158" s="67"/>
      <c r="E158" s="67"/>
      <c r="F158" s="67"/>
      <c r="G158" s="67"/>
      <c r="H158" s="67"/>
      <c r="I158" s="67"/>
      <c r="J158" s="134"/>
      <c r="R158" s="67"/>
      <c r="S158" s="68"/>
      <c r="T158" s="131"/>
      <c r="U158" s="132"/>
      <c r="W158" s="88"/>
      <c r="Y158" s="182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134"/>
      <c r="AS158" s="67"/>
      <c r="AT158" s="68"/>
      <c r="AU158" s="133"/>
      <c r="AV158" s="132"/>
      <c r="AX158" s="88"/>
      <c r="AZ158" s="221"/>
      <c r="BA158" s="221"/>
      <c r="BB158" s="221"/>
      <c r="BC158" s="221"/>
      <c r="BD158" s="221"/>
      <c r="BE158" s="221"/>
      <c r="BF158" s="221"/>
      <c r="BG158" s="221"/>
      <c r="BH158" s="221"/>
      <c r="BI158" s="221"/>
      <c r="BJ158" s="221"/>
    </row>
    <row r="159" spans="2:62" s="61" customFormat="1" x14ac:dyDescent="0.2">
      <c r="B159" s="182"/>
      <c r="C159" s="67"/>
      <c r="D159" s="67"/>
      <c r="E159" s="67"/>
      <c r="F159" s="67"/>
      <c r="G159" s="67"/>
      <c r="H159" s="67"/>
      <c r="I159" s="67"/>
      <c r="J159" s="134"/>
      <c r="R159" s="67"/>
      <c r="S159" s="68"/>
      <c r="T159" s="131"/>
      <c r="U159" s="132"/>
      <c r="W159" s="88"/>
      <c r="Y159" s="182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134"/>
      <c r="AS159" s="67"/>
      <c r="AT159" s="68"/>
      <c r="AU159" s="133"/>
      <c r="AV159" s="132"/>
      <c r="AX159" s="88"/>
      <c r="AZ159" s="221"/>
      <c r="BA159" s="221"/>
      <c r="BB159" s="221"/>
      <c r="BC159" s="221"/>
      <c r="BD159" s="221"/>
      <c r="BE159" s="221"/>
      <c r="BF159" s="221"/>
      <c r="BG159" s="221"/>
      <c r="BH159" s="221"/>
      <c r="BI159" s="221"/>
      <c r="BJ159" s="221"/>
    </row>
    <row r="160" spans="2:62" s="61" customFormat="1" x14ac:dyDescent="0.2">
      <c r="B160" s="182"/>
      <c r="C160" s="67"/>
      <c r="D160" s="67"/>
      <c r="E160" s="67"/>
      <c r="F160" s="67"/>
      <c r="G160" s="67"/>
      <c r="H160" s="67"/>
      <c r="I160" s="67"/>
      <c r="J160" s="134"/>
      <c r="R160" s="67"/>
      <c r="S160" s="68"/>
      <c r="T160" s="131"/>
      <c r="U160" s="132"/>
      <c r="W160" s="88"/>
      <c r="Y160" s="182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134"/>
      <c r="AS160" s="67"/>
      <c r="AT160" s="68"/>
      <c r="AU160" s="133"/>
      <c r="AV160" s="132"/>
      <c r="AX160" s="88"/>
      <c r="AZ160" s="221"/>
      <c r="BA160" s="221"/>
      <c r="BB160" s="221"/>
      <c r="BC160" s="221"/>
      <c r="BD160" s="221"/>
      <c r="BE160" s="221"/>
      <c r="BF160" s="221"/>
      <c r="BG160" s="221"/>
      <c r="BH160" s="221"/>
      <c r="BI160" s="221"/>
      <c r="BJ160" s="221"/>
    </row>
    <row r="161" spans="2:62" s="61" customFormat="1" x14ac:dyDescent="0.2">
      <c r="B161" s="182"/>
      <c r="C161" s="67"/>
      <c r="D161" s="67"/>
      <c r="E161" s="67"/>
      <c r="F161" s="67"/>
      <c r="G161" s="67"/>
      <c r="H161" s="67"/>
      <c r="I161" s="67"/>
      <c r="J161" s="134"/>
      <c r="R161" s="67"/>
      <c r="S161" s="68"/>
      <c r="T161" s="131"/>
      <c r="U161" s="132"/>
      <c r="W161" s="88"/>
      <c r="Y161" s="182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134"/>
      <c r="AS161" s="67"/>
      <c r="AT161" s="68"/>
      <c r="AU161" s="133"/>
      <c r="AV161" s="132"/>
      <c r="AX161" s="88"/>
      <c r="AZ161" s="221"/>
      <c r="BA161" s="221"/>
      <c r="BB161" s="221"/>
      <c r="BC161" s="221"/>
      <c r="BD161" s="221"/>
      <c r="BE161" s="221"/>
      <c r="BF161" s="221"/>
      <c r="BG161" s="221"/>
      <c r="BH161" s="221"/>
      <c r="BI161" s="221"/>
      <c r="BJ161" s="221"/>
    </row>
    <row r="162" spans="2:62" s="61" customFormat="1" x14ac:dyDescent="0.2">
      <c r="B162" s="182"/>
      <c r="C162" s="67"/>
      <c r="D162" s="67"/>
      <c r="E162" s="67"/>
      <c r="F162" s="67"/>
      <c r="G162" s="67"/>
      <c r="H162" s="67"/>
      <c r="I162" s="67"/>
      <c r="J162" s="134"/>
      <c r="R162" s="67"/>
      <c r="S162" s="68"/>
      <c r="T162" s="131"/>
      <c r="U162" s="132"/>
      <c r="W162" s="88"/>
      <c r="Y162" s="182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134"/>
      <c r="AS162" s="67"/>
      <c r="AT162" s="68"/>
      <c r="AU162" s="133"/>
      <c r="AV162" s="132"/>
      <c r="AX162" s="88"/>
      <c r="AZ162" s="221"/>
      <c r="BA162" s="221"/>
      <c r="BB162" s="221"/>
      <c r="BC162" s="221"/>
      <c r="BD162" s="221"/>
      <c r="BE162" s="221"/>
      <c r="BF162" s="221"/>
      <c r="BG162" s="221"/>
      <c r="BH162" s="221"/>
      <c r="BI162" s="221"/>
      <c r="BJ162" s="221"/>
    </row>
    <row r="163" spans="2:62" s="61" customFormat="1" x14ac:dyDescent="0.2">
      <c r="B163" s="182"/>
      <c r="C163" s="67"/>
      <c r="D163" s="67"/>
      <c r="E163" s="67"/>
      <c r="F163" s="67"/>
      <c r="G163" s="67"/>
      <c r="H163" s="67"/>
      <c r="I163" s="67"/>
      <c r="J163" s="134"/>
      <c r="R163" s="67"/>
      <c r="S163" s="68"/>
      <c r="T163" s="131"/>
      <c r="U163" s="132"/>
      <c r="W163" s="88"/>
      <c r="Y163" s="182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134"/>
      <c r="AS163" s="67"/>
      <c r="AT163" s="68"/>
      <c r="AU163" s="133"/>
      <c r="AV163" s="132"/>
      <c r="AX163" s="88"/>
      <c r="AZ163" s="221"/>
      <c r="BA163" s="221"/>
      <c r="BB163" s="221"/>
      <c r="BC163" s="221"/>
      <c r="BD163" s="221"/>
      <c r="BE163" s="221"/>
      <c r="BF163" s="221"/>
      <c r="BG163" s="221"/>
      <c r="BH163" s="221"/>
      <c r="BI163" s="221"/>
      <c r="BJ163" s="221"/>
    </row>
    <row r="164" spans="2:62" s="61" customFormat="1" x14ac:dyDescent="0.2">
      <c r="B164" s="182"/>
      <c r="C164" s="67"/>
      <c r="D164" s="67"/>
      <c r="E164" s="67"/>
      <c r="F164" s="67"/>
      <c r="G164" s="67"/>
      <c r="H164" s="67"/>
      <c r="I164" s="67"/>
      <c r="J164" s="134"/>
      <c r="R164" s="67"/>
      <c r="S164" s="68"/>
      <c r="T164" s="131"/>
      <c r="U164" s="132"/>
      <c r="W164" s="88"/>
      <c r="Y164" s="182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134"/>
      <c r="AS164" s="67"/>
      <c r="AT164" s="68"/>
      <c r="AU164" s="133"/>
      <c r="AV164" s="132"/>
      <c r="AX164" s="88"/>
      <c r="AZ164" s="221"/>
      <c r="BA164" s="221"/>
      <c r="BB164" s="221"/>
      <c r="BC164" s="221"/>
      <c r="BD164" s="221"/>
      <c r="BE164" s="221"/>
      <c r="BF164" s="221"/>
      <c r="BG164" s="221"/>
      <c r="BH164" s="221"/>
      <c r="BI164" s="221"/>
      <c r="BJ164" s="221"/>
    </row>
    <row r="165" spans="2:62" s="61" customFormat="1" x14ac:dyDescent="0.2">
      <c r="B165" s="182"/>
      <c r="C165" s="67"/>
      <c r="D165" s="67"/>
      <c r="E165" s="67"/>
      <c r="F165" s="67"/>
      <c r="G165" s="67"/>
      <c r="H165" s="67"/>
      <c r="I165" s="67"/>
      <c r="J165" s="134"/>
      <c r="R165" s="67"/>
      <c r="S165" s="68"/>
      <c r="T165" s="131"/>
      <c r="U165" s="132"/>
      <c r="W165" s="88"/>
      <c r="Y165" s="182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134"/>
      <c r="AS165" s="67"/>
      <c r="AT165" s="68"/>
      <c r="AU165" s="133"/>
      <c r="AV165" s="132"/>
      <c r="AX165" s="88"/>
      <c r="AZ165" s="221"/>
      <c r="BA165" s="221"/>
      <c r="BB165" s="221"/>
      <c r="BC165" s="221"/>
      <c r="BD165" s="221"/>
      <c r="BE165" s="221"/>
      <c r="BF165" s="221"/>
      <c r="BG165" s="221"/>
      <c r="BH165" s="221"/>
      <c r="BI165" s="221"/>
      <c r="BJ165" s="221"/>
    </row>
    <row r="166" spans="2:62" s="61" customFormat="1" x14ac:dyDescent="0.2">
      <c r="B166" s="182"/>
      <c r="C166" s="67"/>
      <c r="D166" s="67"/>
      <c r="E166" s="67"/>
      <c r="F166" s="67"/>
      <c r="G166" s="67"/>
      <c r="H166" s="67"/>
      <c r="I166" s="67"/>
      <c r="J166" s="134"/>
      <c r="R166" s="67"/>
      <c r="S166" s="68"/>
      <c r="T166" s="131"/>
      <c r="U166" s="132"/>
      <c r="W166" s="88"/>
      <c r="Y166" s="182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134"/>
      <c r="AS166" s="67"/>
      <c r="AT166" s="68"/>
      <c r="AU166" s="133"/>
      <c r="AV166" s="132"/>
      <c r="AX166" s="88"/>
      <c r="AZ166" s="221"/>
      <c r="BA166" s="221"/>
      <c r="BB166" s="221"/>
      <c r="BC166" s="221"/>
      <c r="BD166" s="221"/>
      <c r="BE166" s="221"/>
      <c r="BF166" s="221"/>
      <c r="BG166" s="221"/>
      <c r="BH166" s="221"/>
      <c r="BI166" s="221"/>
      <c r="BJ166" s="221"/>
    </row>
    <row r="167" spans="2:62" s="61" customFormat="1" x14ac:dyDescent="0.2">
      <c r="B167" s="182"/>
      <c r="C167" s="67"/>
      <c r="D167" s="67"/>
      <c r="E167" s="67"/>
      <c r="F167" s="67"/>
      <c r="G167" s="67"/>
      <c r="H167" s="67"/>
      <c r="I167" s="67"/>
      <c r="J167" s="134"/>
      <c r="R167" s="67"/>
      <c r="S167" s="68"/>
      <c r="T167" s="131"/>
      <c r="U167" s="132"/>
      <c r="W167" s="88"/>
      <c r="Y167" s="182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134"/>
      <c r="AS167" s="67"/>
      <c r="AT167" s="68"/>
      <c r="AU167" s="133"/>
      <c r="AV167" s="132"/>
      <c r="AX167" s="88"/>
      <c r="AZ167" s="221"/>
      <c r="BA167" s="221"/>
      <c r="BB167" s="221"/>
      <c r="BC167" s="221"/>
      <c r="BD167" s="221"/>
      <c r="BE167" s="221"/>
      <c r="BF167" s="221"/>
      <c r="BG167" s="221"/>
      <c r="BH167" s="221"/>
      <c r="BI167" s="221"/>
      <c r="BJ167" s="221"/>
    </row>
    <row r="168" spans="2:62" s="61" customFormat="1" x14ac:dyDescent="0.2">
      <c r="B168" s="182"/>
      <c r="C168" s="67"/>
      <c r="D168" s="67"/>
      <c r="E168" s="67"/>
      <c r="F168" s="67"/>
      <c r="G168" s="67"/>
      <c r="H168" s="67"/>
      <c r="I168" s="67"/>
      <c r="J168" s="134"/>
      <c r="R168" s="67"/>
      <c r="S168" s="68"/>
      <c r="T168" s="131"/>
      <c r="U168" s="132"/>
      <c r="W168" s="88"/>
      <c r="Y168" s="182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134"/>
      <c r="AS168" s="67"/>
      <c r="AT168" s="68"/>
      <c r="AU168" s="133"/>
      <c r="AV168" s="132"/>
      <c r="AX168" s="88"/>
      <c r="AZ168" s="221"/>
      <c r="BA168" s="221"/>
      <c r="BB168" s="221"/>
      <c r="BC168" s="221"/>
      <c r="BD168" s="221"/>
      <c r="BE168" s="221"/>
      <c r="BF168" s="221"/>
      <c r="BG168" s="221"/>
      <c r="BH168" s="221"/>
      <c r="BI168" s="221"/>
      <c r="BJ168" s="221"/>
    </row>
    <row r="169" spans="2:62" s="61" customFormat="1" x14ac:dyDescent="0.2">
      <c r="B169" s="182"/>
      <c r="C169" s="67"/>
      <c r="D169" s="67"/>
      <c r="E169" s="67"/>
      <c r="F169" s="67"/>
      <c r="G169" s="67"/>
      <c r="H169" s="67"/>
      <c r="I169" s="67"/>
      <c r="J169" s="134"/>
      <c r="R169" s="67"/>
      <c r="S169" s="68"/>
      <c r="T169" s="131"/>
      <c r="U169" s="132"/>
      <c r="W169" s="88"/>
      <c r="Y169" s="182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134"/>
      <c r="AS169" s="67"/>
      <c r="AT169" s="68"/>
      <c r="AU169" s="133"/>
      <c r="AV169" s="132"/>
      <c r="AX169" s="88"/>
      <c r="AZ169" s="221"/>
      <c r="BA169" s="221"/>
      <c r="BB169" s="221"/>
      <c r="BC169" s="221"/>
      <c r="BD169" s="221"/>
      <c r="BE169" s="221"/>
      <c r="BF169" s="221"/>
      <c r="BG169" s="221"/>
      <c r="BH169" s="221"/>
      <c r="BI169" s="221"/>
      <c r="BJ169" s="221"/>
    </row>
    <row r="170" spans="2:62" s="61" customFormat="1" x14ac:dyDescent="0.2">
      <c r="B170" s="182"/>
      <c r="C170" s="67"/>
      <c r="D170" s="67"/>
      <c r="E170" s="67"/>
      <c r="F170" s="67"/>
      <c r="G170" s="67"/>
      <c r="H170" s="67"/>
      <c r="I170" s="67"/>
      <c r="J170" s="134"/>
      <c r="R170" s="67"/>
      <c r="S170" s="68"/>
      <c r="T170" s="131"/>
      <c r="U170" s="132"/>
      <c r="W170" s="88"/>
      <c r="Y170" s="182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134"/>
      <c r="AS170" s="67"/>
      <c r="AT170" s="68"/>
      <c r="AU170" s="133"/>
      <c r="AV170" s="132"/>
      <c r="AX170" s="88"/>
      <c r="AZ170" s="221"/>
      <c r="BA170" s="221"/>
      <c r="BB170" s="221"/>
      <c r="BC170" s="221"/>
      <c r="BD170" s="221"/>
      <c r="BE170" s="221"/>
      <c r="BF170" s="221"/>
      <c r="BG170" s="221"/>
      <c r="BH170" s="221"/>
      <c r="BI170" s="221"/>
      <c r="BJ170" s="221"/>
    </row>
    <row r="171" spans="2:62" s="61" customFormat="1" x14ac:dyDescent="0.2">
      <c r="B171" s="182"/>
      <c r="C171" s="67"/>
      <c r="D171" s="67"/>
      <c r="E171" s="67"/>
      <c r="F171" s="67"/>
      <c r="G171" s="67"/>
      <c r="H171" s="67"/>
      <c r="I171" s="67"/>
      <c r="J171" s="134"/>
      <c r="R171" s="67"/>
      <c r="S171" s="68"/>
      <c r="T171" s="131"/>
      <c r="U171" s="132"/>
      <c r="W171" s="88"/>
      <c r="Y171" s="182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134"/>
      <c r="AS171" s="67"/>
      <c r="AT171" s="68"/>
      <c r="AU171" s="133"/>
      <c r="AV171" s="132"/>
      <c r="AX171" s="88"/>
      <c r="AZ171" s="221"/>
      <c r="BA171" s="221"/>
      <c r="BB171" s="221"/>
      <c r="BC171" s="221"/>
      <c r="BD171" s="221"/>
      <c r="BE171" s="221"/>
      <c r="BF171" s="221"/>
      <c r="BG171" s="221"/>
      <c r="BH171" s="221"/>
      <c r="BI171" s="221"/>
      <c r="BJ171" s="221"/>
    </row>
    <row r="172" spans="2:62" s="61" customFormat="1" x14ac:dyDescent="0.2">
      <c r="B172" s="182"/>
      <c r="C172" s="67"/>
      <c r="D172" s="67"/>
      <c r="E172" s="67"/>
      <c r="F172" s="67"/>
      <c r="G172" s="67"/>
      <c r="H172" s="67"/>
      <c r="I172" s="67"/>
      <c r="J172" s="134"/>
      <c r="R172" s="67"/>
      <c r="S172" s="68"/>
      <c r="T172" s="131"/>
      <c r="U172" s="132"/>
      <c r="W172" s="88"/>
      <c r="Y172" s="182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134"/>
      <c r="AS172" s="67"/>
      <c r="AT172" s="68"/>
      <c r="AU172" s="133"/>
      <c r="AV172" s="132"/>
      <c r="AX172" s="88"/>
      <c r="AZ172" s="221"/>
      <c r="BA172" s="221"/>
      <c r="BB172" s="221"/>
      <c r="BC172" s="221"/>
      <c r="BD172" s="221"/>
      <c r="BE172" s="221"/>
      <c r="BF172" s="221"/>
      <c r="BG172" s="221"/>
      <c r="BH172" s="221"/>
      <c r="BI172" s="221"/>
      <c r="BJ172" s="221"/>
    </row>
    <row r="173" spans="2:62" s="61" customFormat="1" x14ac:dyDescent="0.2">
      <c r="B173" s="182"/>
      <c r="C173" s="67"/>
      <c r="D173" s="67"/>
      <c r="E173" s="67"/>
      <c r="F173" s="67"/>
      <c r="G173" s="67"/>
      <c r="H173" s="67"/>
      <c r="I173" s="67"/>
      <c r="J173" s="134"/>
      <c r="R173" s="67"/>
      <c r="S173" s="68"/>
      <c r="T173" s="131"/>
      <c r="U173" s="132"/>
      <c r="W173" s="88"/>
      <c r="Y173" s="182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134"/>
      <c r="AS173" s="67"/>
      <c r="AT173" s="68"/>
      <c r="AU173" s="133"/>
      <c r="AV173" s="132"/>
      <c r="AX173" s="88"/>
      <c r="AZ173" s="221"/>
      <c r="BA173" s="221"/>
      <c r="BB173" s="221"/>
      <c r="BC173" s="221"/>
      <c r="BD173" s="221"/>
      <c r="BE173" s="221"/>
      <c r="BF173" s="221"/>
      <c r="BG173" s="221"/>
      <c r="BH173" s="221"/>
      <c r="BI173" s="221"/>
      <c r="BJ173" s="221"/>
    </row>
    <row r="174" spans="2:62" s="61" customFormat="1" x14ac:dyDescent="0.2">
      <c r="B174" s="182"/>
      <c r="C174" s="67"/>
      <c r="D174" s="67"/>
      <c r="E174" s="67"/>
      <c r="F174" s="67"/>
      <c r="G174" s="67"/>
      <c r="H174" s="67"/>
      <c r="I174" s="67"/>
      <c r="J174" s="134"/>
      <c r="R174" s="67"/>
      <c r="S174" s="68"/>
      <c r="T174" s="131"/>
      <c r="U174" s="132"/>
      <c r="W174" s="88"/>
      <c r="Y174" s="182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134"/>
      <c r="AS174" s="67"/>
      <c r="AT174" s="68"/>
      <c r="AU174" s="133"/>
      <c r="AV174" s="132"/>
      <c r="AX174" s="88"/>
      <c r="AZ174" s="221"/>
      <c r="BA174" s="221"/>
      <c r="BB174" s="221"/>
      <c r="BC174" s="221"/>
      <c r="BD174" s="221"/>
      <c r="BE174" s="221"/>
      <c r="BF174" s="221"/>
      <c r="BG174" s="221"/>
      <c r="BH174" s="221"/>
      <c r="BI174" s="221"/>
      <c r="BJ174" s="221"/>
    </row>
    <row r="175" spans="2:62" s="61" customFormat="1" x14ac:dyDescent="0.2">
      <c r="B175" s="182"/>
      <c r="C175" s="67"/>
      <c r="D175" s="67"/>
      <c r="E175" s="67"/>
      <c r="F175" s="67"/>
      <c r="G175" s="67"/>
      <c r="H175" s="67"/>
      <c r="I175" s="67"/>
      <c r="J175" s="134"/>
      <c r="R175" s="67"/>
      <c r="S175" s="68"/>
      <c r="T175" s="131"/>
      <c r="U175" s="132"/>
      <c r="W175" s="88"/>
      <c r="Y175" s="182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134"/>
      <c r="AS175" s="67"/>
      <c r="AT175" s="68"/>
      <c r="AU175" s="133"/>
      <c r="AV175" s="132"/>
      <c r="AX175" s="88"/>
      <c r="AZ175" s="221"/>
      <c r="BA175" s="221"/>
      <c r="BB175" s="221"/>
      <c r="BC175" s="221"/>
      <c r="BD175" s="221"/>
      <c r="BE175" s="221"/>
      <c r="BF175" s="221"/>
      <c r="BG175" s="221"/>
      <c r="BH175" s="221"/>
      <c r="BI175" s="221"/>
      <c r="BJ175" s="221"/>
    </row>
    <row r="176" spans="2:62" s="61" customFormat="1" x14ac:dyDescent="0.2">
      <c r="B176" s="182"/>
      <c r="C176" s="67"/>
      <c r="D176" s="67"/>
      <c r="E176" s="67"/>
      <c r="F176" s="67"/>
      <c r="G176" s="67"/>
      <c r="H176" s="67"/>
      <c r="I176" s="67"/>
      <c r="J176" s="134"/>
      <c r="R176" s="67"/>
      <c r="S176" s="68"/>
      <c r="T176" s="131"/>
      <c r="U176" s="132"/>
      <c r="W176" s="88"/>
      <c r="Y176" s="182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134"/>
      <c r="AS176" s="67"/>
      <c r="AT176" s="68"/>
      <c r="AU176" s="133"/>
      <c r="AV176" s="132"/>
      <c r="AX176" s="88"/>
      <c r="AZ176" s="221"/>
      <c r="BA176" s="221"/>
      <c r="BB176" s="221"/>
      <c r="BC176" s="221"/>
      <c r="BD176" s="221"/>
      <c r="BE176" s="221"/>
      <c r="BF176" s="221"/>
      <c r="BG176" s="221"/>
      <c r="BH176" s="221"/>
      <c r="BI176" s="221"/>
      <c r="BJ176" s="221"/>
    </row>
    <row r="177" spans="2:62" s="61" customFormat="1" x14ac:dyDescent="0.2">
      <c r="B177" s="182"/>
      <c r="C177" s="67"/>
      <c r="D177" s="67"/>
      <c r="E177" s="67"/>
      <c r="F177" s="67"/>
      <c r="G177" s="67"/>
      <c r="H177" s="67"/>
      <c r="I177" s="67"/>
      <c r="J177" s="134"/>
      <c r="R177" s="67"/>
      <c r="S177" s="68"/>
      <c r="T177" s="131"/>
      <c r="U177" s="132"/>
      <c r="W177" s="88"/>
      <c r="Y177" s="182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134"/>
      <c r="AS177" s="67"/>
      <c r="AT177" s="68"/>
      <c r="AU177" s="133"/>
      <c r="AV177" s="132"/>
      <c r="AX177" s="88"/>
      <c r="AZ177" s="221"/>
      <c r="BA177" s="221"/>
      <c r="BB177" s="221"/>
      <c r="BC177" s="221"/>
      <c r="BD177" s="221"/>
      <c r="BE177" s="221"/>
      <c r="BF177" s="221"/>
      <c r="BG177" s="221"/>
      <c r="BH177" s="221"/>
      <c r="BI177" s="221"/>
      <c r="BJ177" s="221"/>
    </row>
    <row r="178" spans="2:62" s="61" customFormat="1" x14ac:dyDescent="0.2">
      <c r="B178" s="182"/>
      <c r="C178" s="67"/>
      <c r="D178" s="67"/>
      <c r="E178" s="67"/>
      <c r="F178" s="67"/>
      <c r="G178" s="67"/>
      <c r="H178" s="67"/>
      <c r="I178" s="67"/>
      <c r="J178" s="134"/>
      <c r="R178" s="67"/>
      <c r="S178" s="68"/>
      <c r="T178" s="131"/>
      <c r="U178" s="132"/>
      <c r="W178" s="88"/>
      <c r="Y178" s="182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134"/>
      <c r="AS178" s="67"/>
      <c r="AT178" s="68"/>
      <c r="AU178" s="133"/>
      <c r="AV178" s="132"/>
      <c r="AX178" s="88"/>
      <c r="AZ178" s="221"/>
      <c r="BA178" s="221"/>
      <c r="BB178" s="221"/>
      <c r="BC178" s="221"/>
      <c r="BD178" s="221"/>
      <c r="BE178" s="221"/>
      <c r="BF178" s="221"/>
      <c r="BG178" s="221"/>
      <c r="BH178" s="221"/>
      <c r="BI178" s="221"/>
      <c r="BJ178" s="221"/>
    </row>
    <row r="179" spans="2:62" s="61" customFormat="1" x14ac:dyDescent="0.2">
      <c r="B179" s="182"/>
      <c r="C179" s="67"/>
      <c r="D179" s="67"/>
      <c r="E179" s="67"/>
      <c r="F179" s="67"/>
      <c r="G179" s="67"/>
      <c r="H179" s="67"/>
      <c r="I179" s="67"/>
      <c r="J179" s="134"/>
      <c r="R179" s="67"/>
      <c r="S179" s="68"/>
      <c r="T179" s="131"/>
      <c r="U179" s="132"/>
      <c r="W179" s="88"/>
      <c r="Y179" s="182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134"/>
      <c r="AS179" s="67"/>
      <c r="AT179" s="68"/>
      <c r="AU179" s="133"/>
      <c r="AV179" s="132"/>
      <c r="AX179" s="88"/>
      <c r="AZ179" s="221"/>
      <c r="BA179" s="221"/>
      <c r="BB179" s="221"/>
      <c r="BC179" s="221"/>
      <c r="BD179" s="221"/>
      <c r="BE179" s="221"/>
      <c r="BF179" s="221"/>
      <c r="BG179" s="221"/>
      <c r="BH179" s="221"/>
      <c r="BI179" s="221"/>
      <c r="BJ179" s="221"/>
    </row>
    <row r="180" spans="2:62" s="61" customFormat="1" x14ac:dyDescent="0.2">
      <c r="B180" s="182"/>
      <c r="C180" s="67"/>
      <c r="D180" s="67"/>
      <c r="E180" s="67"/>
      <c r="F180" s="67"/>
      <c r="G180" s="67"/>
      <c r="H180" s="67"/>
      <c r="I180" s="67"/>
      <c r="J180" s="134"/>
      <c r="R180" s="67"/>
      <c r="S180" s="68"/>
      <c r="T180" s="131"/>
      <c r="U180" s="132"/>
      <c r="W180" s="88"/>
      <c r="Y180" s="182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134"/>
      <c r="AS180" s="67"/>
      <c r="AT180" s="68"/>
      <c r="AU180" s="133"/>
      <c r="AV180" s="132"/>
      <c r="AX180" s="88"/>
      <c r="AZ180" s="221"/>
      <c r="BA180" s="221"/>
      <c r="BB180" s="221"/>
      <c r="BC180" s="221"/>
      <c r="BD180" s="221"/>
      <c r="BE180" s="221"/>
      <c r="BF180" s="221"/>
      <c r="BG180" s="221"/>
      <c r="BH180" s="221"/>
      <c r="BI180" s="221"/>
      <c r="BJ180" s="221"/>
    </row>
    <row r="181" spans="2:62" s="61" customFormat="1" x14ac:dyDescent="0.2">
      <c r="B181" s="182"/>
      <c r="C181" s="67"/>
      <c r="D181" s="67"/>
      <c r="E181" s="67"/>
      <c r="F181" s="67"/>
      <c r="G181" s="67"/>
      <c r="H181" s="67"/>
      <c r="I181" s="67"/>
      <c r="J181" s="134"/>
      <c r="R181" s="67"/>
      <c r="S181" s="68"/>
      <c r="T181" s="131"/>
      <c r="U181" s="132"/>
      <c r="W181" s="88"/>
      <c r="Y181" s="182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134"/>
      <c r="AS181" s="67"/>
      <c r="AT181" s="68"/>
      <c r="AU181" s="133"/>
      <c r="AV181" s="132"/>
      <c r="AX181" s="88"/>
      <c r="AZ181" s="221"/>
      <c r="BA181" s="221"/>
      <c r="BB181" s="221"/>
      <c r="BC181" s="221"/>
      <c r="BD181" s="221"/>
      <c r="BE181" s="221"/>
      <c r="BF181" s="221"/>
      <c r="BG181" s="221"/>
      <c r="BH181" s="221"/>
      <c r="BI181" s="221"/>
      <c r="BJ181" s="221"/>
    </row>
    <row r="182" spans="2:62" s="61" customFormat="1" x14ac:dyDescent="0.2">
      <c r="B182" s="182"/>
      <c r="C182" s="67"/>
      <c r="D182" s="67"/>
      <c r="E182" s="67"/>
      <c r="F182" s="67"/>
      <c r="G182" s="67"/>
      <c r="H182" s="67"/>
      <c r="I182" s="67"/>
      <c r="J182" s="134"/>
      <c r="R182" s="67"/>
      <c r="S182" s="68"/>
      <c r="T182" s="131"/>
      <c r="U182" s="132"/>
      <c r="W182" s="88"/>
      <c r="Y182" s="182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134"/>
      <c r="AS182" s="67"/>
      <c r="AT182" s="68"/>
      <c r="AU182" s="133"/>
      <c r="AV182" s="132"/>
      <c r="AX182" s="88"/>
      <c r="AZ182" s="221"/>
      <c r="BA182" s="221"/>
      <c r="BB182" s="221"/>
      <c r="BC182" s="221"/>
      <c r="BD182" s="221"/>
      <c r="BE182" s="221"/>
      <c r="BF182" s="221"/>
      <c r="BG182" s="221"/>
      <c r="BH182" s="221"/>
      <c r="BI182" s="221"/>
      <c r="BJ182" s="221"/>
    </row>
    <row r="183" spans="2:62" s="61" customFormat="1" x14ac:dyDescent="0.2">
      <c r="B183" s="182"/>
      <c r="C183" s="67"/>
      <c r="D183" s="67"/>
      <c r="E183" s="67"/>
      <c r="F183" s="67"/>
      <c r="G183" s="67"/>
      <c r="H183" s="67"/>
      <c r="I183" s="67"/>
      <c r="J183" s="134"/>
      <c r="R183" s="67"/>
      <c r="S183" s="68"/>
      <c r="T183" s="131"/>
      <c r="U183" s="132"/>
      <c r="W183" s="88"/>
      <c r="Y183" s="182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134"/>
      <c r="AS183" s="67"/>
      <c r="AT183" s="68"/>
      <c r="AU183" s="133"/>
      <c r="AV183" s="132"/>
      <c r="AX183" s="88"/>
      <c r="AZ183" s="221"/>
      <c r="BA183" s="221"/>
      <c r="BB183" s="221"/>
      <c r="BC183" s="221"/>
      <c r="BD183" s="221"/>
      <c r="BE183" s="221"/>
      <c r="BF183" s="221"/>
      <c r="BG183" s="221"/>
      <c r="BH183" s="221"/>
      <c r="BI183" s="221"/>
      <c r="BJ183" s="221"/>
    </row>
    <row r="184" spans="2:62" s="61" customFormat="1" x14ac:dyDescent="0.2">
      <c r="B184" s="182"/>
      <c r="C184" s="67"/>
      <c r="D184" s="67"/>
      <c r="E184" s="67"/>
      <c r="F184" s="67"/>
      <c r="G184" s="67"/>
      <c r="H184" s="67"/>
      <c r="I184" s="67"/>
      <c r="J184" s="134"/>
      <c r="R184" s="67"/>
      <c r="S184" s="68"/>
      <c r="T184" s="131"/>
      <c r="U184" s="132"/>
      <c r="W184" s="88"/>
      <c r="Y184" s="182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134"/>
      <c r="AS184" s="67"/>
      <c r="AT184" s="68"/>
      <c r="AU184" s="133"/>
      <c r="AV184" s="132"/>
      <c r="AX184" s="88"/>
      <c r="AZ184" s="221"/>
      <c r="BA184" s="221"/>
      <c r="BB184" s="221"/>
      <c r="BC184" s="221"/>
      <c r="BD184" s="221"/>
      <c r="BE184" s="221"/>
      <c r="BF184" s="221"/>
      <c r="BG184" s="221"/>
      <c r="BH184" s="221"/>
      <c r="BI184" s="221"/>
      <c r="BJ184" s="221"/>
    </row>
    <row r="185" spans="2:62" s="61" customFormat="1" x14ac:dyDescent="0.2">
      <c r="B185" s="182"/>
      <c r="C185" s="67"/>
      <c r="D185" s="67"/>
      <c r="E185" s="67"/>
      <c r="F185" s="67"/>
      <c r="G185" s="67"/>
      <c r="H185" s="67"/>
      <c r="I185" s="67"/>
      <c r="J185" s="134"/>
      <c r="R185" s="67"/>
      <c r="S185" s="68"/>
      <c r="T185" s="131"/>
      <c r="U185" s="132"/>
      <c r="W185" s="88"/>
      <c r="Y185" s="182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134"/>
      <c r="AS185" s="67"/>
      <c r="AT185" s="68"/>
      <c r="AU185" s="133"/>
      <c r="AV185" s="132"/>
      <c r="AX185" s="88"/>
      <c r="AZ185" s="221"/>
      <c r="BA185" s="221"/>
      <c r="BB185" s="221"/>
      <c r="BC185" s="221"/>
      <c r="BD185" s="221"/>
      <c r="BE185" s="221"/>
      <c r="BF185" s="221"/>
      <c r="BG185" s="221"/>
      <c r="BH185" s="221"/>
      <c r="BI185" s="221"/>
      <c r="BJ185" s="221"/>
    </row>
    <row r="186" spans="2:62" s="61" customFormat="1" x14ac:dyDescent="0.2">
      <c r="B186" s="182"/>
      <c r="C186" s="67"/>
      <c r="D186" s="67"/>
      <c r="E186" s="67"/>
      <c r="F186" s="67"/>
      <c r="G186" s="67"/>
      <c r="H186" s="67"/>
      <c r="I186" s="67"/>
      <c r="J186" s="134"/>
      <c r="R186" s="67"/>
      <c r="S186" s="68"/>
      <c r="T186" s="131"/>
      <c r="U186" s="132"/>
      <c r="W186" s="88"/>
      <c r="Y186" s="182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134"/>
      <c r="AS186" s="67"/>
      <c r="AT186" s="68"/>
      <c r="AU186" s="133"/>
      <c r="AV186" s="132"/>
      <c r="AX186" s="88"/>
      <c r="AZ186" s="221"/>
      <c r="BA186" s="221"/>
      <c r="BB186" s="221"/>
      <c r="BC186" s="221"/>
      <c r="BD186" s="221"/>
      <c r="BE186" s="221"/>
      <c r="BF186" s="221"/>
      <c r="BG186" s="221"/>
      <c r="BH186" s="221"/>
      <c r="BI186" s="221"/>
      <c r="BJ186" s="221"/>
    </row>
    <row r="187" spans="2:62" s="61" customFormat="1" x14ac:dyDescent="0.2">
      <c r="B187" s="182"/>
      <c r="C187" s="67"/>
      <c r="D187" s="67"/>
      <c r="E187" s="67"/>
      <c r="F187" s="67"/>
      <c r="G187" s="67"/>
      <c r="H187" s="67"/>
      <c r="I187" s="67"/>
      <c r="J187" s="134"/>
      <c r="R187" s="67"/>
      <c r="S187" s="68"/>
      <c r="T187" s="131"/>
      <c r="U187" s="132"/>
      <c r="W187" s="88"/>
      <c r="Y187" s="182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134"/>
      <c r="AS187" s="67"/>
      <c r="AT187" s="68"/>
      <c r="AU187" s="133"/>
      <c r="AV187" s="132"/>
      <c r="AX187" s="88"/>
      <c r="AZ187" s="221"/>
      <c r="BA187" s="221"/>
      <c r="BB187" s="221"/>
      <c r="BC187" s="221"/>
      <c r="BD187" s="221"/>
      <c r="BE187" s="221"/>
      <c r="BF187" s="221"/>
      <c r="BG187" s="221"/>
      <c r="BH187" s="221"/>
      <c r="BI187" s="221"/>
      <c r="BJ187" s="221"/>
    </row>
    <row r="188" spans="2:62" s="61" customFormat="1" x14ac:dyDescent="0.2">
      <c r="B188" s="182"/>
      <c r="C188" s="67"/>
      <c r="D188" s="67"/>
      <c r="E188" s="67"/>
      <c r="F188" s="67"/>
      <c r="G188" s="67"/>
      <c r="H188" s="67"/>
      <c r="I188" s="67"/>
      <c r="J188" s="134"/>
      <c r="R188" s="67"/>
      <c r="S188" s="68"/>
      <c r="T188" s="131"/>
      <c r="U188" s="132"/>
      <c r="W188" s="88"/>
      <c r="Y188" s="182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134"/>
      <c r="AS188" s="67"/>
      <c r="AT188" s="68"/>
      <c r="AU188" s="133"/>
      <c r="AV188" s="132"/>
      <c r="AX188" s="88"/>
      <c r="AZ188" s="221"/>
      <c r="BA188" s="221"/>
      <c r="BB188" s="221"/>
      <c r="BC188" s="221"/>
      <c r="BD188" s="221"/>
      <c r="BE188" s="221"/>
      <c r="BF188" s="221"/>
      <c r="BG188" s="221"/>
      <c r="BH188" s="221"/>
      <c r="BI188" s="221"/>
      <c r="BJ188" s="221"/>
    </row>
    <row r="189" spans="2:62" s="61" customFormat="1" x14ac:dyDescent="0.2">
      <c r="B189" s="182"/>
      <c r="C189" s="67"/>
      <c r="D189" s="67"/>
      <c r="E189" s="67"/>
      <c r="F189" s="67"/>
      <c r="G189" s="67"/>
      <c r="H189" s="67"/>
      <c r="I189" s="67"/>
      <c r="J189" s="134"/>
      <c r="R189" s="67"/>
      <c r="S189" s="68"/>
      <c r="T189" s="131"/>
      <c r="U189" s="132"/>
      <c r="W189" s="88"/>
      <c r="Y189" s="182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134"/>
      <c r="AS189" s="67"/>
      <c r="AT189" s="68"/>
      <c r="AU189" s="133"/>
      <c r="AV189" s="132"/>
      <c r="AX189" s="88"/>
      <c r="AZ189" s="221"/>
      <c r="BA189" s="221"/>
      <c r="BB189" s="221"/>
      <c r="BC189" s="221"/>
      <c r="BD189" s="221"/>
      <c r="BE189" s="221"/>
      <c r="BF189" s="221"/>
      <c r="BG189" s="221"/>
      <c r="BH189" s="221"/>
      <c r="BI189" s="221"/>
      <c r="BJ189" s="221"/>
    </row>
    <row r="190" spans="2:62" s="61" customFormat="1" x14ac:dyDescent="0.2">
      <c r="B190" s="182"/>
      <c r="C190" s="67"/>
      <c r="D190" s="67"/>
      <c r="E190" s="67"/>
      <c r="F190" s="67"/>
      <c r="G190" s="67"/>
      <c r="H190" s="67"/>
      <c r="I190" s="67"/>
      <c r="J190" s="134"/>
      <c r="R190" s="67"/>
      <c r="S190" s="68"/>
      <c r="T190" s="131"/>
      <c r="U190" s="132"/>
      <c r="W190" s="88"/>
      <c r="Y190" s="182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134"/>
      <c r="AS190" s="67"/>
      <c r="AT190" s="68"/>
      <c r="AU190" s="133"/>
      <c r="AV190" s="132"/>
      <c r="AX190" s="88"/>
      <c r="AZ190" s="221"/>
      <c r="BA190" s="221"/>
      <c r="BB190" s="221"/>
      <c r="BC190" s="221"/>
      <c r="BD190" s="221"/>
      <c r="BE190" s="221"/>
      <c r="BF190" s="221"/>
      <c r="BG190" s="221"/>
      <c r="BH190" s="221"/>
      <c r="BI190" s="221"/>
      <c r="BJ190" s="221"/>
    </row>
    <row r="191" spans="2:62" s="61" customFormat="1" x14ac:dyDescent="0.2">
      <c r="B191" s="182"/>
      <c r="C191" s="67"/>
      <c r="D191" s="67"/>
      <c r="E191" s="67"/>
      <c r="F191" s="67"/>
      <c r="G191" s="67"/>
      <c r="H191" s="67"/>
      <c r="I191" s="67"/>
      <c r="J191" s="134"/>
      <c r="R191" s="67"/>
      <c r="S191" s="68"/>
      <c r="T191" s="131"/>
      <c r="U191" s="132"/>
      <c r="W191" s="88"/>
      <c r="Y191" s="182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134"/>
      <c r="AS191" s="67"/>
      <c r="AT191" s="68"/>
      <c r="AU191" s="133"/>
      <c r="AV191" s="132"/>
      <c r="AX191" s="88"/>
      <c r="AZ191" s="221"/>
      <c r="BA191" s="221"/>
      <c r="BB191" s="221"/>
      <c r="BC191" s="221"/>
      <c r="BD191" s="221"/>
      <c r="BE191" s="221"/>
      <c r="BF191" s="221"/>
      <c r="BG191" s="221"/>
      <c r="BH191" s="221"/>
      <c r="BI191" s="221"/>
      <c r="BJ191" s="221"/>
    </row>
    <row r="192" spans="2:62" s="61" customFormat="1" x14ac:dyDescent="0.2">
      <c r="B192" s="182"/>
      <c r="C192" s="67"/>
      <c r="D192" s="67"/>
      <c r="E192" s="67"/>
      <c r="F192" s="67"/>
      <c r="G192" s="67"/>
      <c r="H192" s="67"/>
      <c r="I192" s="67"/>
      <c r="J192" s="134"/>
      <c r="R192" s="67"/>
      <c r="S192" s="68"/>
      <c r="T192" s="131"/>
      <c r="U192" s="132"/>
      <c r="W192" s="88"/>
      <c r="Y192" s="182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134"/>
      <c r="AS192" s="67"/>
      <c r="AT192" s="68"/>
      <c r="AU192" s="133"/>
      <c r="AV192" s="132"/>
      <c r="AX192" s="88"/>
      <c r="AZ192" s="221"/>
      <c r="BA192" s="221"/>
      <c r="BB192" s="221"/>
      <c r="BC192" s="221"/>
      <c r="BD192" s="221"/>
      <c r="BE192" s="221"/>
      <c r="BF192" s="221"/>
      <c r="BG192" s="221"/>
      <c r="BH192" s="221"/>
      <c r="BI192" s="221"/>
      <c r="BJ192" s="221"/>
    </row>
    <row r="193" spans="2:62" s="61" customFormat="1" x14ac:dyDescent="0.2">
      <c r="B193" s="182"/>
      <c r="C193" s="67"/>
      <c r="D193" s="67"/>
      <c r="E193" s="67"/>
      <c r="F193" s="67"/>
      <c r="G193" s="67"/>
      <c r="H193" s="67"/>
      <c r="I193" s="67"/>
      <c r="J193" s="134"/>
      <c r="R193" s="67"/>
      <c r="S193" s="68"/>
      <c r="T193" s="131"/>
      <c r="U193" s="132"/>
      <c r="W193" s="88"/>
      <c r="Y193" s="182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134"/>
      <c r="AS193" s="67"/>
      <c r="AT193" s="68"/>
      <c r="AU193" s="133"/>
      <c r="AV193" s="132"/>
      <c r="AX193" s="88"/>
      <c r="AZ193" s="221"/>
      <c r="BA193" s="221"/>
      <c r="BB193" s="221"/>
      <c r="BC193" s="221"/>
      <c r="BD193" s="221"/>
      <c r="BE193" s="221"/>
      <c r="BF193" s="221"/>
      <c r="BG193" s="221"/>
      <c r="BH193" s="221"/>
      <c r="BI193" s="221"/>
      <c r="BJ193" s="221"/>
    </row>
    <row r="194" spans="2:62" s="61" customFormat="1" x14ac:dyDescent="0.2">
      <c r="B194" s="182"/>
      <c r="C194" s="67"/>
      <c r="D194" s="67"/>
      <c r="E194" s="67"/>
      <c r="F194" s="67"/>
      <c r="G194" s="67"/>
      <c r="H194" s="67"/>
      <c r="I194" s="67"/>
      <c r="J194" s="134"/>
      <c r="R194" s="67"/>
      <c r="S194" s="68"/>
      <c r="T194" s="131"/>
      <c r="U194" s="132"/>
      <c r="W194" s="88"/>
      <c r="Y194" s="182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134"/>
      <c r="AS194" s="67"/>
      <c r="AT194" s="68"/>
      <c r="AU194" s="133"/>
      <c r="AV194" s="132"/>
      <c r="AX194" s="88"/>
      <c r="AZ194" s="221"/>
      <c r="BA194" s="221"/>
      <c r="BB194" s="221"/>
      <c r="BC194" s="221"/>
      <c r="BD194" s="221"/>
      <c r="BE194" s="221"/>
      <c r="BF194" s="221"/>
      <c r="BG194" s="221"/>
      <c r="BH194" s="221"/>
      <c r="BI194" s="221"/>
      <c r="BJ194" s="221"/>
    </row>
    <row r="195" spans="2:62" s="61" customFormat="1" x14ac:dyDescent="0.2">
      <c r="B195" s="182"/>
      <c r="C195" s="67"/>
      <c r="D195" s="67"/>
      <c r="E195" s="67"/>
      <c r="F195" s="67"/>
      <c r="G195" s="67"/>
      <c r="H195" s="67"/>
      <c r="I195" s="67"/>
      <c r="J195" s="134"/>
      <c r="R195" s="67"/>
      <c r="S195" s="68"/>
      <c r="T195" s="131"/>
      <c r="U195" s="132"/>
      <c r="W195" s="88"/>
      <c r="Y195" s="182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134"/>
      <c r="AS195" s="67"/>
      <c r="AT195" s="68"/>
      <c r="AU195" s="133"/>
      <c r="AV195" s="132"/>
      <c r="AX195" s="88"/>
      <c r="AZ195" s="221"/>
      <c r="BA195" s="221"/>
      <c r="BB195" s="221"/>
      <c r="BC195" s="221"/>
      <c r="BD195" s="221"/>
      <c r="BE195" s="221"/>
      <c r="BF195" s="221"/>
      <c r="BG195" s="221"/>
      <c r="BH195" s="221"/>
      <c r="BI195" s="221"/>
      <c r="BJ195" s="221"/>
    </row>
    <row r="196" spans="2:62" s="61" customFormat="1" x14ac:dyDescent="0.2">
      <c r="B196" s="182"/>
      <c r="C196" s="67"/>
      <c r="D196" s="67"/>
      <c r="E196" s="67"/>
      <c r="F196" s="67"/>
      <c r="G196" s="67"/>
      <c r="H196" s="67"/>
      <c r="I196" s="67"/>
      <c r="J196" s="134"/>
      <c r="R196" s="67"/>
      <c r="S196" s="68"/>
      <c r="T196" s="131"/>
      <c r="U196" s="132"/>
      <c r="W196" s="88"/>
      <c r="Y196" s="182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134"/>
      <c r="AS196" s="67"/>
      <c r="AT196" s="68"/>
      <c r="AU196" s="133"/>
      <c r="AV196" s="132"/>
      <c r="AX196" s="88"/>
      <c r="AZ196" s="221"/>
      <c r="BA196" s="221"/>
      <c r="BB196" s="221"/>
      <c r="BC196" s="221"/>
      <c r="BD196" s="221"/>
      <c r="BE196" s="221"/>
      <c r="BF196" s="221"/>
      <c r="BG196" s="221"/>
      <c r="BH196" s="221"/>
      <c r="BI196" s="221"/>
      <c r="BJ196" s="221"/>
    </row>
    <row r="197" spans="2:62" s="61" customFormat="1" x14ac:dyDescent="0.2">
      <c r="B197" s="182"/>
      <c r="C197" s="67"/>
      <c r="D197" s="67"/>
      <c r="E197" s="67"/>
      <c r="F197" s="67"/>
      <c r="G197" s="67"/>
      <c r="H197" s="67"/>
      <c r="I197" s="67"/>
      <c r="J197" s="134"/>
      <c r="R197" s="67"/>
      <c r="S197" s="68"/>
      <c r="T197" s="131"/>
      <c r="U197" s="132"/>
      <c r="W197" s="88"/>
      <c r="Y197" s="182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134"/>
      <c r="AS197" s="67"/>
      <c r="AT197" s="68"/>
      <c r="AU197" s="133"/>
      <c r="AV197" s="132"/>
      <c r="AX197" s="88"/>
      <c r="AZ197" s="221"/>
      <c r="BA197" s="221"/>
      <c r="BB197" s="221"/>
      <c r="BC197" s="221"/>
      <c r="BD197" s="221"/>
      <c r="BE197" s="221"/>
      <c r="BF197" s="221"/>
      <c r="BG197" s="221"/>
      <c r="BH197" s="221"/>
      <c r="BI197" s="221"/>
      <c r="BJ197" s="221"/>
    </row>
    <row r="198" spans="2:62" s="61" customFormat="1" x14ac:dyDescent="0.2">
      <c r="B198" s="182"/>
      <c r="C198" s="67"/>
      <c r="D198" s="67"/>
      <c r="E198" s="67"/>
      <c r="F198" s="67"/>
      <c r="G198" s="67"/>
      <c r="H198" s="67"/>
      <c r="I198" s="67"/>
      <c r="J198" s="134"/>
      <c r="R198" s="67"/>
      <c r="S198" s="68"/>
      <c r="T198" s="131"/>
      <c r="U198" s="132"/>
      <c r="W198" s="88"/>
      <c r="Y198" s="182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134"/>
      <c r="AS198" s="67"/>
      <c r="AT198" s="68"/>
      <c r="AU198" s="133"/>
      <c r="AV198" s="132"/>
      <c r="AX198" s="88"/>
      <c r="AZ198" s="221"/>
      <c r="BA198" s="221"/>
      <c r="BB198" s="221"/>
      <c r="BC198" s="221"/>
      <c r="BD198" s="221"/>
      <c r="BE198" s="221"/>
      <c r="BF198" s="221"/>
      <c r="BG198" s="221"/>
      <c r="BH198" s="221"/>
      <c r="BI198" s="221"/>
      <c r="BJ198" s="221"/>
    </row>
    <row r="199" spans="2:62" s="61" customFormat="1" x14ac:dyDescent="0.2">
      <c r="B199" s="182"/>
      <c r="C199" s="67"/>
      <c r="D199" s="67"/>
      <c r="E199" s="67"/>
      <c r="F199" s="67"/>
      <c r="G199" s="67"/>
      <c r="H199" s="67"/>
      <c r="I199" s="67"/>
      <c r="J199" s="134"/>
      <c r="R199" s="67"/>
      <c r="S199" s="68"/>
      <c r="T199" s="131"/>
      <c r="U199" s="132"/>
      <c r="W199" s="88"/>
      <c r="Y199" s="182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134"/>
      <c r="AS199" s="67"/>
      <c r="AT199" s="68"/>
      <c r="AU199" s="133"/>
      <c r="AV199" s="132"/>
      <c r="AX199" s="88"/>
      <c r="AZ199" s="221"/>
      <c r="BA199" s="221"/>
      <c r="BB199" s="221"/>
      <c r="BC199" s="221"/>
      <c r="BD199" s="221"/>
      <c r="BE199" s="221"/>
      <c r="BF199" s="221"/>
      <c r="BG199" s="221"/>
      <c r="BH199" s="221"/>
      <c r="BI199" s="221"/>
      <c r="BJ199" s="221"/>
    </row>
    <row r="200" spans="2:62" s="61" customFormat="1" x14ac:dyDescent="0.2">
      <c r="B200" s="182"/>
      <c r="C200" s="67"/>
      <c r="D200" s="67"/>
      <c r="E200" s="67"/>
      <c r="F200" s="67"/>
      <c r="G200" s="67"/>
      <c r="H200" s="67"/>
      <c r="I200" s="67"/>
      <c r="J200" s="134"/>
      <c r="R200" s="67"/>
      <c r="S200" s="68"/>
      <c r="T200" s="131"/>
      <c r="U200" s="132"/>
      <c r="W200" s="88"/>
      <c r="Y200" s="182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134"/>
      <c r="AS200" s="67"/>
      <c r="AT200" s="68"/>
      <c r="AU200" s="133"/>
      <c r="AV200" s="132"/>
      <c r="AX200" s="88"/>
      <c r="AZ200" s="221"/>
      <c r="BA200" s="221"/>
      <c r="BB200" s="221"/>
      <c r="BC200" s="221"/>
      <c r="BD200" s="221"/>
      <c r="BE200" s="221"/>
      <c r="BF200" s="221"/>
      <c r="BG200" s="221"/>
      <c r="BH200" s="221"/>
      <c r="BI200" s="221"/>
      <c r="BJ200" s="221"/>
    </row>
    <row r="201" spans="2:62" s="61" customFormat="1" x14ac:dyDescent="0.2">
      <c r="B201" s="182"/>
      <c r="C201" s="67"/>
      <c r="D201" s="67"/>
      <c r="E201" s="67"/>
      <c r="F201" s="67"/>
      <c r="G201" s="67"/>
      <c r="H201" s="67"/>
      <c r="I201" s="67"/>
      <c r="J201" s="134"/>
      <c r="R201" s="67"/>
      <c r="S201" s="68"/>
      <c r="T201" s="131"/>
      <c r="U201" s="132"/>
      <c r="W201" s="88"/>
      <c r="Y201" s="182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134"/>
      <c r="AS201" s="67"/>
      <c r="AT201" s="68"/>
      <c r="AU201" s="133"/>
      <c r="AV201" s="132"/>
      <c r="AX201" s="88"/>
      <c r="AZ201" s="221"/>
      <c r="BA201" s="221"/>
      <c r="BB201" s="221"/>
      <c r="BC201" s="221"/>
      <c r="BD201" s="221"/>
      <c r="BE201" s="221"/>
      <c r="BF201" s="221"/>
      <c r="BG201" s="221"/>
      <c r="BH201" s="221"/>
      <c r="BI201" s="221"/>
      <c r="BJ201" s="221"/>
    </row>
    <row r="202" spans="2:62" s="61" customFormat="1" x14ac:dyDescent="0.2">
      <c r="B202" s="182"/>
      <c r="C202" s="67"/>
      <c r="D202" s="67"/>
      <c r="E202" s="67"/>
      <c r="F202" s="67"/>
      <c r="G202" s="67"/>
      <c r="H202" s="67"/>
      <c r="I202" s="67"/>
      <c r="J202" s="134"/>
      <c r="R202" s="67"/>
      <c r="S202" s="68"/>
      <c r="T202" s="131"/>
      <c r="U202" s="132"/>
      <c r="W202" s="88"/>
      <c r="Y202" s="182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134"/>
      <c r="AS202" s="67"/>
      <c r="AT202" s="68"/>
      <c r="AU202" s="133"/>
      <c r="AV202" s="132"/>
      <c r="AX202" s="88"/>
      <c r="AZ202" s="221"/>
      <c r="BA202" s="221"/>
      <c r="BB202" s="221"/>
      <c r="BC202" s="221"/>
      <c r="BD202" s="221"/>
      <c r="BE202" s="221"/>
      <c r="BF202" s="221"/>
      <c r="BG202" s="221"/>
      <c r="BH202" s="221"/>
      <c r="BI202" s="221"/>
      <c r="BJ202" s="221"/>
    </row>
    <row r="203" spans="2:62" s="61" customFormat="1" x14ac:dyDescent="0.2">
      <c r="B203" s="182"/>
      <c r="C203" s="67"/>
      <c r="D203" s="67"/>
      <c r="E203" s="67"/>
      <c r="F203" s="67"/>
      <c r="G203" s="67"/>
      <c r="H203" s="67"/>
      <c r="I203" s="67"/>
      <c r="J203" s="134"/>
      <c r="R203" s="67"/>
      <c r="S203" s="68"/>
      <c r="T203" s="131"/>
      <c r="U203" s="132"/>
      <c r="W203" s="88"/>
      <c r="Y203" s="182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134"/>
      <c r="AS203" s="67"/>
      <c r="AT203" s="68"/>
      <c r="AU203" s="133"/>
      <c r="AV203" s="132"/>
      <c r="AX203" s="88"/>
      <c r="AZ203" s="221"/>
      <c r="BA203" s="221"/>
      <c r="BB203" s="221"/>
      <c r="BC203" s="221"/>
      <c r="BD203" s="221"/>
      <c r="BE203" s="221"/>
      <c r="BF203" s="221"/>
      <c r="BG203" s="221"/>
      <c r="BH203" s="221"/>
      <c r="BI203" s="221"/>
      <c r="BJ203" s="221"/>
    </row>
    <row r="204" spans="2:62" s="61" customFormat="1" x14ac:dyDescent="0.2">
      <c r="B204" s="182"/>
      <c r="C204" s="67"/>
      <c r="D204" s="67"/>
      <c r="E204" s="67"/>
      <c r="F204" s="67"/>
      <c r="G204" s="67"/>
      <c r="H204" s="67"/>
      <c r="I204" s="67"/>
      <c r="J204" s="134"/>
      <c r="R204" s="67"/>
      <c r="S204" s="68"/>
      <c r="T204" s="131"/>
      <c r="U204" s="132"/>
      <c r="W204" s="88"/>
      <c r="Y204" s="182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134"/>
      <c r="AS204" s="67"/>
      <c r="AT204" s="68"/>
      <c r="AU204" s="133"/>
      <c r="AV204" s="132"/>
      <c r="AX204" s="88"/>
      <c r="AZ204" s="221"/>
      <c r="BA204" s="221"/>
      <c r="BB204" s="221"/>
      <c r="BC204" s="221"/>
      <c r="BD204" s="221"/>
      <c r="BE204" s="221"/>
      <c r="BF204" s="221"/>
      <c r="BG204" s="221"/>
      <c r="BH204" s="221"/>
      <c r="BI204" s="221"/>
      <c r="BJ204" s="221"/>
    </row>
    <row r="205" spans="2:62" s="61" customFormat="1" x14ac:dyDescent="0.2">
      <c r="B205" s="182"/>
      <c r="C205" s="67"/>
      <c r="D205" s="67"/>
      <c r="E205" s="67"/>
      <c r="F205" s="67"/>
      <c r="G205" s="67"/>
      <c r="H205" s="67"/>
      <c r="I205" s="67"/>
      <c r="J205" s="134"/>
      <c r="R205" s="67"/>
      <c r="S205" s="68"/>
      <c r="T205" s="131"/>
      <c r="U205" s="132"/>
      <c r="W205" s="88"/>
      <c r="Y205" s="182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134"/>
      <c r="AS205" s="67"/>
      <c r="AT205" s="68"/>
      <c r="AU205" s="133"/>
      <c r="AV205" s="132"/>
      <c r="AX205" s="88"/>
      <c r="AZ205" s="221"/>
      <c r="BA205" s="221"/>
      <c r="BB205" s="221"/>
      <c r="BC205" s="221"/>
      <c r="BD205" s="221"/>
      <c r="BE205" s="221"/>
      <c r="BF205" s="221"/>
      <c r="BG205" s="221"/>
      <c r="BH205" s="221"/>
      <c r="BI205" s="221"/>
      <c r="BJ205" s="221"/>
    </row>
    <row r="206" spans="2:62" s="61" customFormat="1" x14ac:dyDescent="0.2">
      <c r="B206" s="182"/>
      <c r="C206" s="67"/>
      <c r="D206" s="67"/>
      <c r="E206" s="67"/>
      <c r="F206" s="67"/>
      <c r="G206" s="67"/>
      <c r="H206" s="67"/>
      <c r="I206" s="67"/>
      <c r="J206" s="134"/>
      <c r="R206" s="67"/>
      <c r="S206" s="68"/>
      <c r="T206" s="131"/>
      <c r="U206" s="132"/>
      <c r="W206" s="88"/>
      <c r="Y206" s="182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134"/>
      <c r="AS206" s="67"/>
      <c r="AT206" s="68"/>
      <c r="AU206" s="133"/>
      <c r="AV206" s="132"/>
      <c r="AX206" s="88"/>
      <c r="AZ206" s="221"/>
      <c r="BA206" s="221"/>
      <c r="BB206" s="221"/>
      <c r="BC206" s="221"/>
      <c r="BD206" s="221"/>
      <c r="BE206" s="221"/>
      <c r="BF206" s="221"/>
      <c r="BG206" s="221"/>
      <c r="BH206" s="221"/>
      <c r="BI206" s="221"/>
      <c r="BJ206" s="221"/>
    </row>
    <row r="207" spans="2:62" s="61" customFormat="1" x14ac:dyDescent="0.2">
      <c r="B207" s="182"/>
      <c r="C207" s="67"/>
      <c r="D207" s="67"/>
      <c r="E207" s="67"/>
      <c r="F207" s="67"/>
      <c r="G207" s="67"/>
      <c r="H207" s="67"/>
      <c r="I207" s="67"/>
      <c r="J207" s="134"/>
      <c r="R207" s="67"/>
      <c r="S207" s="68"/>
      <c r="T207" s="131"/>
      <c r="U207" s="132"/>
      <c r="W207" s="88"/>
      <c r="Y207" s="182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134"/>
      <c r="AS207" s="67"/>
      <c r="AT207" s="68"/>
      <c r="AU207" s="133"/>
      <c r="AV207" s="132"/>
      <c r="AX207" s="88"/>
      <c r="AZ207" s="221"/>
      <c r="BA207" s="221"/>
      <c r="BB207" s="221"/>
      <c r="BC207" s="221"/>
      <c r="BD207" s="221"/>
      <c r="BE207" s="221"/>
      <c r="BF207" s="221"/>
      <c r="BG207" s="221"/>
      <c r="BH207" s="221"/>
      <c r="BI207" s="221"/>
      <c r="BJ207" s="221"/>
    </row>
    <row r="208" spans="2:62" s="61" customFormat="1" x14ac:dyDescent="0.2">
      <c r="B208" s="182"/>
      <c r="C208" s="67"/>
      <c r="D208" s="67"/>
      <c r="E208" s="67"/>
      <c r="F208" s="67"/>
      <c r="G208" s="67"/>
      <c r="H208" s="67"/>
      <c r="I208" s="67"/>
      <c r="J208" s="134"/>
      <c r="R208" s="67"/>
      <c r="S208" s="68"/>
      <c r="T208" s="131"/>
      <c r="U208" s="132"/>
      <c r="W208" s="88"/>
      <c r="Y208" s="182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134"/>
      <c r="AS208" s="67"/>
      <c r="AT208" s="68"/>
      <c r="AU208" s="133"/>
      <c r="AV208" s="132"/>
      <c r="AX208" s="88"/>
      <c r="AZ208" s="221"/>
      <c r="BA208" s="221"/>
      <c r="BB208" s="221"/>
      <c r="BC208" s="221"/>
      <c r="BD208" s="221"/>
      <c r="BE208" s="221"/>
      <c r="BF208" s="221"/>
      <c r="BG208" s="221"/>
      <c r="BH208" s="221"/>
      <c r="BI208" s="221"/>
      <c r="BJ208" s="221"/>
    </row>
    <row r="209" spans="2:62" s="61" customFormat="1" x14ac:dyDescent="0.2">
      <c r="B209" s="182"/>
      <c r="C209" s="67"/>
      <c r="D209" s="67"/>
      <c r="E209" s="67"/>
      <c r="F209" s="67"/>
      <c r="G209" s="67"/>
      <c r="H209" s="67"/>
      <c r="I209" s="67"/>
      <c r="J209" s="134"/>
      <c r="R209" s="67"/>
      <c r="S209" s="68"/>
      <c r="T209" s="131"/>
      <c r="U209" s="132"/>
      <c r="W209" s="88"/>
      <c r="Y209" s="182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134"/>
      <c r="AS209" s="67"/>
      <c r="AT209" s="68"/>
      <c r="AU209" s="133"/>
      <c r="AV209" s="132"/>
      <c r="AX209" s="88"/>
      <c r="AZ209" s="221"/>
      <c r="BA209" s="221"/>
      <c r="BB209" s="221"/>
      <c r="BC209" s="221"/>
      <c r="BD209" s="221"/>
      <c r="BE209" s="221"/>
      <c r="BF209" s="221"/>
      <c r="BG209" s="221"/>
      <c r="BH209" s="221"/>
      <c r="BI209" s="221"/>
      <c r="BJ209" s="221"/>
    </row>
    <row r="210" spans="2:62" s="61" customFormat="1" x14ac:dyDescent="0.2">
      <c r="B210" s="182"/>
      <c r="C210" s="67"/>
      <c r="D210" s="67"/>
      <c r="E210" s="67"/>
      <c r="F210" s="67"/>
      <c r="G210" s="67"/>
      <c r="H210" s="67"/>
      <c r="I210" s="67"/>
      <c r="J210" s="134"/>
      <c r="R210" s="67"/>
      <c r="S210" s="68"/>
      <c r="T210" s="131"/>
      <c r="U210" s="132"/>
      <c r="W210" s="88"/>
      <c r="Y210" s="182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134"/>
      <c r="AS210" s="67"/>
      <c r="AT210" s="68"/>
      <c r="AU210" s="133"/>
      <c r="AV210" s="132"/>
      <c r="AX210" s="88"/>
      <c r="AZ210" s="221"/>
      <c r="BA210" s="221"/>
      <c r="BB210" s="221"/>
      <c r="BC210" s="221"/>
      <c r="BD210" s="221"/>
      <c r="BE210" s="221"/>
      <c r="BF210" s="221"/>
      <c r="BG210" s="221"/>
      <c r="BH210" s="221"/>
      <c r="BI210" s="221"/>
      <c r="BJ210" s="221"/>
    </row>
    <row r="211" spans="2:62" s="61" customFormat="1" x14ac:dyDescent="0.2">
      <c r="B211" s="182"/>
      <c r="C211" s="67"/>
      <c r="D211" s="67"/>
      <c r="E211" s="67"/>
      <c r="F211" s="67"/>
      <c r="G211" s="67"/>
      <c r="H211" s="67"/>
      <c r="I211" s="67"/>
      <c r="J211" s="134"/>
      <c r="R211" s="67"/>
      <c r="S211" s="68"/>
      <c r="T211" s="131"/>
      <c r="U211" s="132"/>
      <c r="W211" s="88"/>
      <c r="Y211" s="182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134"/>
      <c r="AS211" s="67"/>
      <c r="AT211" s="68"/>
      <c r="AU211" s="133"/>
      <c r="AV211" s="132"/>
      <c r="AX211" s="88"/>
      <c r="AZ211" s="221"/>
      <c r="BA211" s="221"/>
      <c r="BB211" s="221"/>
      <c r="BC211" s="221"/>
      <c r="BD211" s="221"/>
      <c r="BE211" s="221"/>
      <c r="BF211" s="221"/>
      <c r="BG211" s="221"/>
      <c r="BH211" s="221"/>
      <c r="BI211" s="221"/>
      <c r="BJ211" s="221"/>
    </row>
    <row r="212" spans="2:62" s="61" customFormat="1" x14ac:dyDescent="0.2">
      <c r="B212" s="182"/>
      <c r="C212" s="67"/>
      <c r="D212" s="67"/>
      <c r="E212" s="67"/>
      <c r="F212" s="67"/>
      <c r="G212" s="67"/>
      <c r="H212" s="67"/>
      <c r="I212" s="67"/>
      <c r="J212" s="134"/>
      <c r="R212" s="67"/>
      <c r="S212" s="68"/>
      <c r="T212" s="131"/>
      <c r="U212" s="132"/>
      <c r="W212" s="88"/>
      <c r="Y212" s="182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134"/>
      <c r="AS212" s="67"/>
      <c r="AT212" s="68"/>
      <c r="AU212" s="133"/>
      <c r="AV212" s="132"/>
      <c r="AX212" s="88"/>
      <c r="AZ212" s="221"/>
      <c r="BA212" s="221"/>
      <c r="BB212" s="221"/>
      <c r="BC212" s="221"/>
      <c r="BD212" s="221"/>
      <c r="BE212" s="221"/>
      <c r="BF212" s="221"/>
      <c r="BG212" s="221"/>
      <c r="BH212" s="221"/>
      <c r="BI212" s="221"/>
      <c r="BJ212" s="221"/>
    </row>
    <row r="213" spans="2:62" s="61" customFormat="1" x14ac:dyDescent="0.2">
      <c r="B213" s="182"/>
      <c r="C213" s="67"/>
      <c r="D213" s="67"/>
      <c r="E213" s="67"/>
      <c r="F213" s="67"/>
      <c r="G213" s="67"/>
      <c r="H213" s="67"/>
      <c r="I213" s="67"/>
      <c r="J213" s="134"/>
      <c r="R213" s="67"/>
      <c r="S213" s="68"/>
      <c r="T213" s="131"/>
      <c r="U213" s="132"/>
      <c r="W213" s="88"/>
      <c r="Y213" s="182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134"/>
      <c r="AS213" s="67"/>
      <c r="AT213" s="68"/>
      <c r="AU213" s="133"/>
      <c r="AV213" s="132"/>
      <c r="AX213" s="88"/>
      <c r="AZ213" s="221"/>
      <c r="BA213" s="221"/>
      <c r="BB213" s="221"/>
      <c r="BC213" s="221"/>
      <c r="BD213" s="221"/>
      <c r="BE213" s="221"/>
      <c r="BF213" s="221"/>
      <c r="BG213" s="221"/>
      <c r="BH213" s="221"/>
      <c r="BI213" s="221"/>
      <c r="BJ213" s="221"/>
    </row>
    <row r="214" spans="2:62" s="61" customFormat="1" x14ac:dyDescent="0.2">
      <c r="B214" s="182"/>
      <c r="C214" s="67"/>
      <c r="D214" s="67"/>
      <c r="E214" s="67"/>
      <c r="F214" s="67"/>
      <c r="G214" s="67"/>
      <c r="H214" s="67"/>
      <c r="I214" s="67"/>
      <c r="J214" s="134"/>
      <c r="R214" s="67"/>
      <c r="S214" s="68"/>
      <c r="T214" s="131"/>
      <c r="U214" s="132"/>
      <c r="W214" s="88"/>
      <c r="Y214" s="182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134"/>
      <c r="AS214" s="67"/>
      <c r="AT214" s="68"/>
      <c r="AU214" s="133"/>
      <c r="AV214" s="132"/>
      <c r="AX214" s="88"/>
      <c r="AZ214" s="221"/>
      <c r="BA214" s="221"/>
      <c r="BB214" s="221"/>
      <c r="BC214" s="221"/>
      <c r="BD214" s="221"/>
      <c r="BE214" s="221"/>
      <c r="BF214" s="221"/>
      <c r="BG214" s="221"/>
      <c r="BH214" s="221"/>
      <c r="BI214" s="221"/>
      <c r="BJ214" s="221"/>
    </row>
    <row r="215" spans="2:62" s="61" customFormat="1" x14ac:dyDescent="0.2">
      <c r="B215" s="182"/>
      <c r="C215" s="67"/>
      <c r="D215" s="67"/>
      <c r="E215" s="67"/>
      <c r="F215" s="67"/>
      <c r="G215" s="67"/>
      <c r="H215" s="67"/>
      <c r="I215" s="67"/>
      <c r="J215" s="134"/>
      <c r="R215" s="67"/>
      <c r="S215" s="68"/>
      <c r="T215" s="131"/>
      <c r="U215" s="132"/>
      <c r="W215" s="88"/>
      <c r="Y215" s="182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134"/>
      <c r="AS215" s="67"/>
      <c r="AT215" s="68"/>
      <c r="AU215" s="133"/>
      <c r="AV215" s="132"/>
      <c r="AX215" s="88"/>
      <c r="AZ215" s="221"/>
      <c r="BA215" s="221"/>
      <c r="BB215" s="221"/>
      <c r="BC215" s="221"/>
      <c r="BD215" s="221"/>
      <c r="BE215" s="221"/>
      <c r="BF215" s="221"/>
      <c r="BG215" s="221"/>
      <c r="BH215" s="221"/>
      <c r="BI215" s="221"/>
      <c r="BJ215" s="221"/>
    </row>
    <row r="216" spans="2:62" s="61" customFormat="1" x14ac:dyDescent="0.2">
      <c r="B216" s="182"/>
      <c r="C216" s="67"/>
      <c r="D216" s="67"/>
      <c r="E216" s="67"/>
      <c r="F216" s="67"/>
      <c r="G216" s="67"/>
      <c r="H216" s="67"/>
      <c r="I216" s="67"/>
      <c r="J216" s="134"/>
      <c r="R216" s="67"/>
      <c r="S216" s="68"/>
      <c r="T216" s="131"/>
      <c r="U216" s="132"/>
      <c r="W216" s="88"/>
      <c r="Y216" s="182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134"/>
      <c r="AS216" s="67"/>
      <c r="AT216" s="68"/>
      <c r="AU216" s="133"/>
      <c r="AV216" s="132"/>
      <c r="AX216" s="88"/>
      <c r="AZ216" s="221"/>
      <c r="BA216" s="221"/>
      <c r="BB216" s="221"/>
      <c r="BC216" s="221"/>
      <c r="BD216" s="221"/>
      <c r="BE216" s="221"/>
      <c r="BF216" s="221"/>
      <c r="BG216" s="221"/>
      <c r="BH216" s="221"/>
      <c r="BI216" s="221"/>
      <c r="BJ216" s="221"/>
    </row>
    <row r="217" spans="2:62" s="61" customFormat="1" x14ac:dyDescent="0.2">
      <c r="B217" s="182"/>
      <c r="C217" s="67"/>
      <c r="D217" s="67"/>
      <c r="E217" s="67"/>
      <c r="F217" s="67"/>
      <c r="G217" s="67"/>
      <c r="H217" s="67"/>
      <c r="I217" s="67"/>
      <c r="J217" s="134"/>
      <c r="R217" s="67"/>
      <c r="S217" s="68"/>
      <c r="T217" s="131"/>
      <c r="U217" s="132"/>
      <c r="W217" s="88"/>
      <c r="Y217" s="182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134"/>
      <c r="AS217" s="67"/>
      <c r="AT217" s="68"/>
      <c r="AU217" s="133"/>
      <c r="AV217" s="132"/>
      <c r="AX217" s="88"/>
      <c r="AZ217" s="221"/>
      <c r="BA217" s="221"/>
      <c r="BB217" s="221"/>
      <c r="BC217" s="221"/>
      <c r="BD217" s="221"/>
      <c r="BE217" s="221"/>
      <c r="BF217" s="221"/>
      <c r="BG217" s="221"/>
      <c r="BH217" s="221"/>
      <c r="BI217" s="221"/>
      <c r="BJ217" s="221"/>
    </row>
    <row r="218" spans="2:62" s="61" customFormat="1" x14ac:dyDescent="0.2">
      <c r="B218" s="182"/>
      <c r="C218" s="67"/>
      <c r="D218" s="67"/>
      <c r="E218" s="67"/>
      <c r="F218" s="67"/>
      <c r="G218" s="67"/>
      <c r="H218" s="67"/>
      <c r="I218" s="67"/>
      <c r="J218" s="134"/>
      <c r="R218" s="67"/>
      <c r="S218" s="68"/>
      <c r="T218" s="131"/>
      <c r="U218" s="132"/>
      <c r="W218" s="88"/>
      <c r="Y218" s="182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134"/>
      <c r="AS218" s="67"/>
      <c r="AT218" s="68"/>
      <c r="AU218" s="133"/>
      <c r="AV218" s="132"/>
      <c r="AX218" s="88"/>
      <c r="AZ218" s="221"/>
      <c r="BA218" s="221"/>
      <c r="BB218" s="221"/>
      <c r="BC218" s="221"/>
      <c r="BD218" s="221"/>
      <c r="BE218" s="221"/>
      <c r="BF218" s="221"/>
      <c r="BG218" s="221"/>
      <c r="BH218" s="221"/>
      <c r="BI218" s="221"/>
      <c r="BJ218" s="221"/>
    </row>
    <row r="219" spans="2:62" s="61" customFormat="1" x14ac:dyDescent="0.2">
      <c r="B219" s="182"/>
      <c r="C219" s="67"/>
      <c r="D219" s="67"/>
      <c r="E219" s="67"/>
      <c r="F219" s="67"/>
      <c r="G219" s="67"/>
      <c r="H219" s="67"/>
      <c r="I219" s="67"/>
      <c r="J219" s="134"/>
      <c r="R219" s="67"/>
      <c r="S219" s="68"/>
      <c r="T219" s="131"/>
      <c r="U219" s="132"/>
      <c r="W219" s="88"/>
      <c r="Y219" s="182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134"/>
      <c r="AS219" s="67"/>
      <c r="AT219" s="68"/>
      <c r="AU219" s="133"/>
      <c r="AV219" s="132"/>
      <c r="AX219" s="88"/>
      <c r="AZ219" s="221"/>
      <c r="BA219" s="221"/>
      <c r="BB219" s="221"/>
      <c r="BC219" s="221"/>
      <c r="BD219" s="221"/>
      <c r="BE219" s="221"/>
      <c r="BF219" s="221"/>
      <c r="BG219" s="221"/>
      <c r="BH219" s="221"/>
      <c r="BI219" s="221"/>
      <c r="BJ219" s="221"/>
    </row>
    <row r="220" spans="2:62" s="61" customFormat="1" x14ac:dyDescent="0.2">
      <c r="B220" s="182"/>
      <c r="C220" s="67"/>
      <c r="D220" s="67"/>
      <c r="E220" s="67"/>
      <c r="F220" s="67"/>
      <c r="G220" s="67"/>
      <c r="H220" s="67"/>
      <c r="I220" s="67"/>
      <c r="J220" s="134"/>
      <c r="R220" s="67"/>
      <c r="S220" s="68"/>
      <c r="T220" s="131"/>
      <c r="U220" s="132"/>
      <c r="W220" s="88"/>
      <c r="Y220" s="182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134"/>
      <c r="AS220" s="67"/>
      <c r="AT220" s="68"/>
      <c r="AU220" s="133"/>
      <c r="AV220" s="132"/>
      <c r="AX220" s="88"/>
      <c r="AZ220" s="221"/>
      <c r="BA220" s="221"/>
      <c r="BB220" s="221"/>
      <c r="BC220" s="221"/>
      <c r="BD220" s="221"/>
      <c r="BE220" s="221"/>
      <c r="BF220" s="221"/>
      <c r="BG220" s="221"/>
      <c r="BH220" s="221"/>
      <c r="BI220" s="221"/>
      <c r="BJ220" s="221"/>
    </row>
    <row r="221" spans="2:62" s="61" customFormat="1" x14ac:dyDescent="0.2">
      <c r="B221" s="182"/>
      <c r="C221" s="67"/>
      <c r="D221" s="67"/>
      <c r="E221" s="67"/>
      <c r="F221" s="67"/>
      <c r="G221" s="67"/>
      <c r="H221" s="67"/>
      <c r="I221" s="67"/>
      <c r="J221" s="134"/>
      <c r="R221" s="67"/>
      <c r="S221" s="68"/>
      <c r="T221" s="131"/>
      <c r="U221" s="132"/>
      <c r="W221" s="88"/>
      <c r="Y221" s="182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  <c r="AK221" s="134"/>
      <c r="AS221" s="67"/>
      <c r="AT221" s="68"/>
      <c r="AU221" s="133"/>
      <c r="AV221" s="132"/>
      <c r="AX221" s="88"/>
      <c r="AZ221" s="221"/>
      <c r="BA221" s="221"/>
      <c r="BB221" s="221"/>
      <c r="BC221" s="221"/>
      <c r="BD221" s="221"/>
      <c r="BE221" s="221"/>
      <c r="BF221" s="221"/>
      <c r="BG221" s="221"/>
      <c r="BH221" s="221"/>
      <c r="BI221" s="221"/>
      <c r="BJ221" s="221"/>
    </row>
    <row r="222" spans="2:62" s="61" customFormat="1" x14ac:dyDescent="0.2">
      <c r="B222" s="182"/>
      <c r="C222" s="67"/>
      <c r="D222" s="67"/>
      <c r="E222" s="67"/>
      <c r="F222" s="67"/>
      <c r="G222" s="67"/>
      <c r="H222" s="67"/>
      <c r="I222" s="136"/>
      <c r="J222" s="134"/>
      <c r="R222" s="67"/>
      <c r="S222" s="68"/>
      <c r="T222" s="131"/>
      <c r="U222" s="132"/>
      <c r="W222" s="88"/>
      <c r="Y222" s="182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136"/>
      <c r="AK222" s="134"/>
      <c r="AS222" s="67"/>
      <c r="AT222" s="68"/>
      <c r="AU222" s="133"/>
      <c r="AV222" s="132"/>
      <c r="AX222" s="88"/>
      <c r="AZ222" s="221"/>
      <c r="BA222" s="221"/>
      <c r="BB222" s="221"/>
      <c r="BC222" s="221"/>
      <c r="BD222" s="221"/>
      <c r="BE222" s="221"/>
      <c r="BF222" s="221"/>
      <c r="BG222" s="221"/>
      <c r="BH222" s="221"/>
      <c r="BI222" s="221"/>
      <c r="BJ222" s="221"/>
    </row>
    <row r="223" spans="2:62" s="61" customFormat="1" x14ac:dyDescent="0.2">
      <c r="B223" s="182"/>
      <c r="C223" s="67"/>
      <c r="D223" s="67"/>
      <c r="E223" s="67"/>
      <c r="F223" s="67"/>
      <c r="G223" s="67"/>
      <c r="H223" s="67"/>
      <c r="I223" s="136"/>
      <c r="J223" s="134"/>
      <c r="R223" s="67"/>
      <c r="S223" s="68"/>
      <c r="T223" s="131"/>
      <c r="U223" s="132"/>
      <c r="W223" s="88"/>
      <c r="Y223" s="182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136"/>
      <c r="AK223" s="134"/>
      <c r="AS223" s="67"/>
      <c r="AT223" s="68"/>
      <c r="AU223" s="133"/>
      <c r="AV223" s="132"/>
      <c r="AX223" s="88"/>
      <c r="AZ223" s="221"/>
      <c r="BA223" s="221"/>
      <c r="BB223" s="221"/>
      <c r="BC223" s="221"/>
      <c r="BD223" s="221"/>
      <c r="BE223" s="221"/>
      <c r="BF223" s="221"/>
      <c r="BG223" s="221"/>
      <c r="BH223" s="221"/>
      <c r="BI223" s="221"/>
      <c r="BJ223" s="221"/>
    </row>
    <row r="224" spans="2:62" s="61" customFormat="1" x14ac:dyDescent="0.2">
      <c r="B224" s="182"/>
      <c r="C224" s="67"/>
      <c r="D224" s="67"/>
      <c r="E224" s="67"/>
      <c r="F224" s="67"/>
      <c r="G224" s="67"/>
      <c r="H224" s="67"/>
      <c r="I224" s="136"/>
      <c r="J224" s="134"/>
      <c r="R224" s="67"/>
      <c r="S224" s="68"/>
      <c r="T224" s="131"/>
      <c r="U224" s="132"/>
      <c r="W224" s="88"/>
      <c r="Y224" s="182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136"/>
      <c r="AK224" s="134"/>
      <c r="AS224" s="67"/>
      <c r="AT224" s="68"/>
      <c r="AU224" s="133"/>
      <c r="AV224" s="132"/>
      <c r="AX224" s="88"/>
      <c r="AZ224" s="221"/>
      <c r="BA224" s="221"/>
      <c r="BB224" s="221"/>
      <c r="BC224" s="221"/>
      <c r="BD224" s="221"/>
      <c r="BE224" s="221"/>
      <c r="BF224" s="221"/>
      <c r="BG224" s="221"/>
      <c r="BH224" s="221"/>
      <c r="BI224" s="221"/>
      <c r="BJ224" s="221"/>
    </row>
    <row r="225" spans="2:62" s="61" customFormat="1" x14ac:dyDescent="0.2">
      <c r="B225" s="182"/>
      <c r="C225" s="67"/>
      <c r="D225" s="67"/>
      <c r="E225" s="67"/>
      <c r="F225" s="67"/>
      <c r="G225" s="67"/>
      <c r="H225" s="67"/>
      <c r="I225" s="136"/>
      <c r="J225" s="134"/>
      <c r="R225" s="67"/>
      <c r="S225" s="68"/>
      <c r="T225" s="131"/>
      <c r="U225" s="132"/>
      <c r="W225" s="88"/>
      <c r="Y225" s="182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136"/>
      <c r="AK225" s="134"/>
      <c r="AS225" s="67"/>
      <c r="AT225" s="68"/>
      <c r="AU225" s="133"/>
      <c r="AV225" s="132"/>
      <c r="AX225" s="88"/>
      <c r="AZ225" s="221"/>
      <c r="BA225" s="221"/>
      <c r="BB225" s="221"/>
      <c r="BC225" s="221"/>
      <c r="BD225" s="221"/>
      <c r="BE225" s="221"/>
      <c r="BF225" s="221"/>
      <c r="BG225" s="221"/>
      <c r="BH225" s="221"/>
      <c r="BI225" s="221"/>
      <c r="BJ225" s="221"/>
    </row>
    <row r="226" spans="2:62" s="61" customFormat="1" x14ac:dyDescent="0.2">
      <c r="B226" s="182"/>
      <c r="C226" s="67"/>
      <c r="D226" s="67"/>
      <c r="E226" s="67"/>
      <c r="F226" s="67"/>
      <c r="G226" s="67"/>
      <c r="H226" s="67"/>
      <c r="I226" s="136"/>
      <c r="J226" s="134"/>
      <c r="R226" s="67"/>
      <c r="S226" s="68"/>
      <c r="T226" s="131"/>
      <c r="U226" s="132"/>
      <c r="W226" s="88"/>
      <c r="Y226" s="182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136"/>
      <c r="AK226" s="134"/>
      <c r="AS226" s="67"/>
      <c r="AT226" s="68"/>
      <c r="AU226" s="133"/>
      <c r="AV226" s="132"/>
      <c r="AX226" s="88"/>
      <c r="AZ226" s="221"/>
      <c r="BA226" s="221"/>
      <c r="BB226" s="221"/>
      <c r="BC226" s="221"/>
      <c r="BD226" s="221"/>
      <c r="BE226" s="221"/>
      <c r="BF226" s="221"/>
      <c r="BG226" s="221"/>
      <c r="BH226" s="221"/>
      <c r="BI226" s="221"/>
      <c r="BJ226" s="221"/>
    </row>
    <row r="227" spans="2:62" s="61" customFormat="1" x14ac:dyDescent="0.2">
      <c r="B227" s="182"/>
      <c r="C227" s="67"/>
      <c r="D227" s="67"/>
      <c r="E227" s="67"/>
      <c r="F227" s="67"/>
      <c r="G227" s="67"/>
      <c r="H227" s="67"/>
      <c r="I227" s="136"/>
      <c r="J227" s="134"/>
      <c r="R227" s="67"/>
      <c r="S227" s="68"/>
      <c r="T227" s="131"/>
      <c r="U227" s="132"/>
      <c r="W227" s="88"/>
      <c r="Y227" s="182"/>
      <c r="Z227" s="67"/>
      <c r="AA227" s="67"/>
      <c r="AB227" s="67"/>
      <c r="AC227" s="67"/>
      <c r="AD227" s="67"/>
      <c r="AE227" s="67"/>
      <c r="AF227" s="67"/>
      <c r="AG227" s="67"/>
      <c r="AH227" s="67"/>
      <c r="AI227" s="67"/>
      <c r="AJ227" s="136"/>
      <c r="AK227" s="134"/>
      <c r="AS227" s="67"/>
      <c r="AT227" s="68"/>
      <c r="AU227" s="133"/>
      <c r="AV227" s="132"/>
      <c r="AX227" s="88"/>
      <c r="AZ227" s="221"/>
      <c r="BA227" s="221"/>
      <c r="BB227" s="221"/>
      <c r="BC227" s="221"/>
      <c r="BD227" s="221"/>
      <c r="BE227" s="221"/>
      <c r="BF227" s="221"/>
      <c r="BG227" s="221"/>
      <c r="BH227" s="221"/>
      <c r="BI227" s="221"/>
      <c r="BJ227" s="221"/>
    </row>
    <row r="228" spans="2:62" s="61" customFormat="1" x14ac:dyDescent="0.2">
      <c r="B228" s="182"/>
      <c r="C228" s="67"/>
      <c r="D228" s="67"/>
      <c r="E228" s="67"/>
      <c r="F228" s="67"/>
      <c r="G228" s="67"/>
      <c r="H228" s="67"/>
      <c r="I228" s="136"/>
      <c r="J228" s="134"/>
      <c r="R228" s="67"/>
      <c r="S228" s="68"/>
      <c r="T228" s="131"/>
      <c r="U228" s="132"/>
      <c r="W228" s="88"/>
      <c r="Y228" s="182"/>
      <c r="Z228" s="67"/>
      <c r="AA228" s="67"/>
      <c r="AB228" s="67"/>
      <c r="AC228" s="67"/>
      <c r="AD228" s="67"/>
      <c r="AE228" s="67"/>
      <c r="AF228" s="67"/>
      <c r="AG228" s="67"/>
      <c r="AH228" s="67"/>
      <c r="AI228" s="67"/>
      <c r="AJ228" s="136"/>
      <c r="AK228" s="134"/>
      <c r="AS228" s="67"/>
      <c r="AT228" s="68"/>
      <c r="AU228" s="133"/>
      <c r="AV228" s="132"/>
      <c r="AX228" s="88"/>
      <c r="AZ228" s="221"/>
      <c r="BA228" s="221"/>
      <c r="BB228" s="221"/>
      <c r="BC228" s="221"/>
      <c r="BD228" s="221"/>
      <c r="BE228" s="221"/>
      <c r="BF228" s="221"/>
      <c r="BG228" s="221"/>
      <c r="BH228" s="221"/>
      <c r="BI228" s="221"/>
      <c r="BJ228" s="221"/>
    </row>
    <row r="229" spans="2:62" s="61" customFormat="1" x14ac:dyDescent="0.2">
      <c r="B229" s="182"/>
      <c r="C229" s="67"/>
      <c r="D229" s="67"/>
      <c r="E229" s="67"/>
      <c r="F229" s="67"/>
      <c r="G229" s="67"/>
      <c r="H229" s="67"/>
      <c r="I229" s="136"/>
      <c r="J229" s="134"/>
      <c r="R229" s="67"/>
      <c r="S229" s="68"/>
      <c r="T229" s="131"/>
      <c r="U229" s="132"/>
      <c r="W229" s="88"/>
      <c r="Y229" s="182"/>
      <c r="Z229" s="67"/>
      <c r="AA229" s="67"/>
      <c r="AB229" s="67"/>
      <c r="AC229" s="67"/>
      <c r="AD229" s="67"/>
      <c r="AE229" s="67"/>
      <c r="AF229" s="67"/>
      <c r="AG229" s="67"/>
      <c r="AH229" s="67"/>
      <c r="AI229" s="67"/>
      <c r="AJ229" s="136"/>
      <c r="AK229" s="134"/>
      <c r="AS229" s="67"/>
      <c r="AT229" s="68"/>
      <c r="AU229" s="133"/>
      <c r="AV229" s="132"/>
      <c r="AX229" s="88"/>
      <c r="AZ229" s="221"/>
      <c r="BA229" s="221"/>
      <c r="BB229" s="221"/>
      <c r="BC229" s="221"/>
      <c r="BD229" s="221"/>
      <c r="BE229" s="221"/>
      <c r="BF229" s="221"/>
      <c r="BG229" s="221"/>
      <c r="BH229" s="221"/>
      <c r="BI229" s="221"/>
      <c r="BJ229" s="221"/>
    </row>
    <row r="230" spans="2:62" s="61" customFormat="1" x14ac:dyDescent="0.2">
      <c r="B230" s="182"/>
      <c r="C230" s="67"/>
      <c r="D230" s="67"/>
      <c r="E230" s="67"/>
      <c r="F230" s="67"/>
      <c r="G230" s="67"/>
      <c r="H230" s="67"/>
      <c r="I230" s="136"/>
      <c r="J230" s="134"/>
      <c r="R230" s="67"/>
      <c r="S230" s="68"/>
      <c r="T230" s="131"/>
      <c r="U230" s="132"/>
      <c r="W230" s="88"/>
      <c r="Y230" s="182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136"/>
      <c r="AK230" s="134"/>
      <c r="AS230" s="67"/>
      <c r="AT230" s="68"/>
      <c r="AU230" s="133"/>
      <c r="AV230" s="132"/>
      <c r="AX230" s="88"/>
      <c r="AZ230" s="221"/>
      <c r="BA230" s="221"/>
      <c r="BB230" s="221"/>
      <c r="BC230" s="221"/>
      <c r="BD230" s="221"/>
      <c r="BE230" s="221"/>
      <c r="BF230" s="221"/>
      <c r="BG230" s="221"/>
      <c r="BH230" s="221"/>
      <c r="BI230" s="221"/>
      <c r="BJ230" s="221"/>
    </row>
    <row r="231" spans="2:62" s="61" customFormat="1" x14ac:dyDescent="0.2">
      <c r="B231" s="182"/>
      <c r="C231" s="67"/>
      <c r="D231" s="67"/>
      <c r="E231" s="67"/>
      <c r="F231" s="67"/>
      <c r="G231" s="67"/>
      <c r="H231" s="67"/>
      <c r="I231" s="136"/>
      <c r="J231" s="134"/>
      <c r="R231" s="67"/>
      <c r="S231" s="68"/>
      <c r="T231" s="131"/>
      <c r="U231" s="132"/>
      <c r="W231" s="88"/>
      <c r="Y231" s="182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136"/>
      <c r="AK231" s="134"/>
      <c r="AS231" s="67"/>
      <c r="AT231" s="68"/>
      <c r="AU231" s="133"/>
      <c r="AV231" s="132"/>
      <c r="AX231" s="88"/>
      <c r="AZ231" s="221"/>
      <c r="BA231" s="221"/>
      <c r="BB231" s="221"/>
      <c r="BC231" s="221"/>
      <c r="BD231" s="221"/>
      <c r="BE231" s="221"/>
      <c r="BF231" s="221"/>
      <c r="BG231" s="221"/>
      <c r="BH231" s="221"/>
      <c r="BI231" s="221"/>
      <c r="BJ231" s="221"/>
    </row>
    <row r="232" spans="2:62" s="61" customFormat="1" x14ac:dyDescent="0.2">
      <c r="B232" s="182"/>
      <c r="C232" s="67"/>
      <c r="D232" s="67"/>
      <c r="E232" s="67"/>
      <c r="F232" s="67"/>
      <c r="G232" s="67"/>
      <c r="H232" s="67"/>
      <c r="I232" s="136"/>
      <c r="J232" s="134"/>
      <c r="R232" s="67"/>
      <c r="S232" s="68"/>
      <c r="T232" s="131"/>
      <c r="U232" s="132"/>
      <c r="W232" s="88"/>
      <c r="Y232" s="182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136"/>
      <c r="AK232" s="134"/>
      <c r="AS232" s="67"/>
      <c r="AT232" s="68"/>
      <c r="AU232" s="133"/>
      <c r="AV232" s="132"/>
      <c r="AX232" s="88"/>
      <c r="AZ232" s="221"/>
      <c r="BA232" s="221"/>
      <c r="BB232" s="221"/>
      <c r="BC232" s="221"/>
      <c r="BD232" s="221"/>
      <c r="BE232" s="221"/>
      <c r="BF232" s="221"/>
      <c r="BG232" s="221"/>
      <c r="BH232" s="221"/>
      <c r="BI232" s="221"/>
      <c r="BJ232" s="221"/>
    </row>
    <row r="233" spans="2:62" s="61" customFormat="1" x14ac:dyDescent="0.2">
      <c r="B233" s="182"/>
      <c r="C233" s="67"/>
      <c r="D233" s="67"/>
      <c r="E233" s="67"/>
      <c r="F233" s="67"/>
      <c r="G233" s="67"/>
      <c r="H233" s="67"/>
      <c r="I233" s="136"/>
      <c r="J233" s="134"/>
      <c r="R233" s="67"/>
      <c r="S233" s="68"/>
      <c r="T233" s="131"/>
      <c r="U233" s="132"/>
      <c r="W233" s="88"/>
      <c r="Y233" s="182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136"/>
      <c r="AK233" s="134"/>
      <c r="AS233" s="67"/>
      <c r="AT233" s="68"/>
      <c r="AU233" s="133"/>
      <c r="AV233" s="132"/>
      <c r="AX233" s="88"/>
      <c r="AZ233" s="221"/>
      <c r="BA233" s="221"/>
      <c r="BB233" s="221"/>
      <c r="BC233" s="221"/>
      <c r="BD233" s="221"/>
      <c r="BE233" s="221"/>
      <c r="BF233" s="221"/>
      <c r="BG233" s="221"/>
      <c r="BH233" s="221"/>
      <c r="BI233" s="221"/>
      <c r="BJ233" s="221"/>
    </row>
    <row r="234" spans="2:62" s="61" customFormat="1" x14ac:dyDescent="0.2">
      <c r="B234" s="182"/>
      <c r="C234" s="67"/>
      <c r="D234" s="67"/>
      <c r="E234" s="67"/>
      <c r="F234" s="67"/>
      <c r="G234" s="67"/>
      <c r="H234" s="67"/>
      <c r="I234" s="136"/>
      <c r="J234" s="134"/>
      <c r="R234" s="67"/>
      <c r="S234" s="68"/>
      <c r="T234" s="131"/>
      <c r="U234" s="132"/>
      <c r="W234" s="88"/>
      <c r="Y234" s="182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136"/>
      <c r="AK234" s="134"/>
      <c r="AS234" s="67"/>
      <c r="AT234" s="68"/>
      <c r="AU234" s="133"/>
      <c r="AV234" s="132"/>
      <c r="AX234" s="88"/>
      <c r="AZ234" s="221"/>
      <c r="BA234" s="221"/>
      <c r="BB234" s="221"/>
      <c r="BC234" s="221"/>
      <c r="BD234" s="221"/>
      <c r="BE234" s="221"/>
      <c r="BF234" s="221"/>
      <c r="BG234" s="221"/>
      <c r="BH234" s="221"/>
      <c r="BI234" s="221"/>
      <c r="BJ234" s="221"/>
    </row>
    <row r="235" spans="2:62" s="61" customFormat="1" x14ac:dyDescent="0.2">
      <c r="B235" s="182"/>
      <c r="C235" s="67"/>
      <c r="D235" s="67"/>
      <c r="E235" s="67"/>
      <c r="F235" s="67"/>
      <c r="G235" s="67"/>
      <c r="H235" s="67"/>
      <c r="I235" s="136"/>
      <c r="J235" s="134"/>
      <c r="R235" s="67"/>
      <c r="S235" s="68"/>
      <c r="T235" s="131"/>
      <c r="U235" s="132"/>
      <c r="W235" s="88"/>
      <c r="Y235" s="182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136"/>
      <c r="AK235" s="134"/>
      <c r="AS235" s="67"/>
      <c r="AT235" s="68"/>
      <c r="AU235" s="133"/>
      <c r="AV235" s="132"/>
      <c r="AX235" s="88"/>
      <c r="AZ235" s="221"/>
      <c r="BA235" s="221"/>
      <c r="BB235" s="221"/>
      <c r="BC235" s="221"/>
      <c r="BD235" s="221"/>
      <c r="BE235" s="221"/>
      <c r="BF235" s="221"/>
      <c r="BG235" s="221"/>
      <c r="BH235" s="221"/>
      <c r="BI235" s="221"/>
      <c r="BJ235" s="221"/>
    </row>
    <row r="236" spans="2:62" s="61" customFormat="1" x14ac:dyDescent="0.2">
      <c r="B236" s="182"/>
      <c r="C236" s="67"/>
      <c r="D236" s="67"/>
      <c r="E236" s="67"/>
      <c r="F236" s="67"/>
      <c r="G236" s="67"/>
      <c r="H236" s="67"/>
      <c r="I236" s="136"/>
      <c r="J236" s="134"/>
      <c r="R236" s="67"/>
      <c r="S236" s="68"/>
      <c r="T236" s="131"/>
      <c r="U236" s="132"/>
      <c r="W236" s="88"/>
      <c r="Y236" s="182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136"/>
      <c r="AK236" s="134"/>
      <c r="AS236" s="67"/>
      <c r="AT236" s="68"/>
      <c r="AU236" s="133"/>
      <c r="AV236" s="132"/>
      <c r="AX236" s="88"/>
      <c r="AZ236" s="221"/>
      <c r="BA236" s="221"/>
      <c r="BB236" s="221"/>
      <c r="BC236" s="221"/>
      <c r="BD236" s="221"/>
      <c r="BE236" s="221"/>
      <c r="BF236" s="221"/>
      <c r="BG236" s="221"/>
      <c r="BH236" s="221"/>
      <c r="BI236" s="221"/>
      <c r="BJ236" s="221"/>
    </row>
    <row r="237" spans="2:62" s="61" customFormat="1" x14ac:dyDescent="0.2">
      <c r="B237" s="182"/>
      <c r="C237" s="67"/>
      <c r="D237" s="67"/>
      <c r="E237" s="67"/>
      <c r="F237" s="67"/>
      <c r="G237" s="67"/>
      <c r="H237" s="67"/>
      <c r="I237" s="136"/>
      <c r="J237" s="134"/>
      <c r="R237" s="67"/>
      <c r="S237" s="68"/>
      <c r="T237" s="131"/>
      <c r="U237" s="132"/>
      <c r="W237" s="88"/>
      <c r="Y237" s="182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136"/>
      <c r="AK237" s="134"/>
      <c r="AS237" s="67"/>
      <c r="AT237" s="68"/>
      <c r="AU237" s="133"/>
      <c r="AV237" s="132"/>
      <c r="AX237" s="88"/>
      <c r="AZ237" s="221"/>
      <c r="BA237" s="221"/>
      <c r="BB237" s="221"/>
      <c r="BC237" s="221"/>
      <c r="BD237" s="221"/>
      <c r="BE237" s="221"/>
      <c r="BF237" s="221"/>
      <c r="BG237" s="221"/>
      <c r="BH237" s="221"/>
      <c r="BI237" s="221"/>
      <c r="BJ237" s="221"/>
    </row>
    <row r="238" spans="2:62" s="61" customFormat="1" x14ac:dyDescent="0.2">
      <c r="B238" s="182"/>
      <c r="C238" s="67"/>
      <c r="D238" s="67"/>
      <c r="E238" s="67"/>
      <c r="F238" s="67"/>
      <c r="G238" s="67"/>
      <c r="H238" s="67"/>
      <c r="I238" s="136"/>
      <c r="J238" s="134"/>
      <c r="R238" s="67"/>
      <c r="S238" s="68"/>
      <c r="T238" s="131"/>
      <c r="U238" s="132"/>
      <c r="W238" s="88"/>
      <c r="Y238" s="182"/>
      <c r="Z238" s="67"/>
      <c r="AA238" s="67"/>
      <c r="AB238" s="67"/>
      <c r="AC238" s="67"/>
      <c r="AD238" s="67"/>
      <c r="AE238" s="67"/>
      <c r="AF238" s="67"/>
      <c r="AG238" s="67"/>
      <c r="AH238" s="67"/>
      <c r="AI238" s="67"/>
      <c r="AJ238" s="136"/>
      <c r="AK238" s="134"/>
      <c r="AS238" s="67"/>
      <c r="AT238" s="68"/>
      <c r="AU238" s="133"/>
      <c r="AV238" s="132"/>
      <c r="AX238" s="88"/>
      <c r="AZ238" s="221"/>
      <c r="BA238" s="221"/>
      <c r="BB238" s="221"/>
      <c r="BC238" s="221"/>
      <c r="BD238" s="221"/>
      <c r="BE238" s="221"/>
      <c r="BF238" s="221"/>
      <c r="BG238" s="221"/>
      <c r="BH238" s="221"/>
      <c r="BI238" s="221"/>
      <c r="BJ238" s="221"/>
    </row>
    <row r="239" spans="2:62" s="61" customFormat="1" x14ac:dyDescent="0.2">
      <c r="B239" s="182"/>
      <c r="C239" s="67"/>
      <c r="D239" s="67"/>
      <c r="E239" s="67"/>
      <c r="F239" s="67"/>
      <c r="G239" s="67"/>
      <c r="H239" s="67"/>
      <c r="I239" s="136"/>
      <c r="J239" s="134"/>
      <c r="R239" s="67"/>
      <c r="S239" s="68"/>
      <c r="T239" s="131"/>
      <c r="U239" s="132"/>
      <c r="W239" s="88"/>
      <c r="Y239" s="182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136"/>
      <c r="AK239" s="134"/>
      <c r="AS239" s="67"/>
      <c r="AT239" s="68"/>
      <c r="AU239" s="133"/>
      <c r="AV239" s="132"/>
      <c r="AX239" s="88"/>
      <c r="AZ239" s="221"/>
      <c r="BA239" s="221"/>
      <c r="BB239" s="221"/>
      <c r="BC239" s="221"/>
      <c r="BD239" s="221"/>
      <c r="BE239" s="221"/>
      <c r="BF239" s="221"/>
      <c r="BG239" s="221"/>
      <c r="BH239" s="221"/>
      <c r="BI239" s="221"/>
      <c r="BJ239" s="221"/>
    </row>
    <row r="240" spans="2:62" s="61" customFormat="1" x14ac:dyDescent="0.2">
      <c r="B240" s="182"/>
      <c r="C240" s="67"/>
      <c r="D240" s="67"/>
      <c r="E240" s="67"/>
      <c r="F240" s="67"/>
      <c r="G240" s="67"/>
      <c r="H240" s="67"/>
      <c r="I240" s="136"/>
      <c r="J240" s="134"/>
      <c r="R240" s="67"/>
      <c r="S240" s="68"/>
      <c r="T240" s="131"/>
      <c r="U240" s="132"/>
      <c r="W240" s="88"/>
      <c r="Y240" s="182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136"/>
      <c r="AK240" s="134"/>
      <c r="AS240" s="67"/>
      <c r="AT240" s="68"/>
      <c r="AU240" s="133"/>
      <c r="AV240" s="132"/>
      <c r="AX240" s="88"/>
      <c r="AZ240" s="221"/>
      <c r="BA240" s="221"/>
      <c r="BB240" s="221"/>
      <c r="BC240" s="221"/>
      <c r="BD240" s="221"/>
      <c r="BE240" s="221"/>
      <c r="BF240" s="221"/>
      <c r="BG240" s="221"/>
      <c r="BH240" s="221"/>
      <c r="BI240" s="221"/>
      <c r="BJ240" s="221"/>
    </row>
    <row r="241" spans="2:62" s="61" customFormat="1" x14ac:dyDescent="0.2">
      <c r="B241" s="182"/>
      <c r="C241" s="67"/>
      <c r="D241" s="67"/>
      <c r="E241" s="67"/>
      <c r="F241" s="67"/>
      <c r="G241" s="67"/>
      <c r="H241" s="67"/>
      <c r="I241" s="136"/>
      <c r="J241" s="134"/>
      <c r="R241" s="67"/>
      <c r="S241" s="68"/>
      <c r="T241" s="131"/>
      <c r="U241" s="132"/>
      <c r="W241" s="88"/>
      <c r="Y241" s="182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136"/>
      <c r="AK241" s="134"/>
      <c r="AS241" s="67"/>
      <c r="AT241" s="68"/>
      <c r="AU241" s="133"/>
      <c r="AV241" s="132"/>
      <c r="AX241" s="88"/>
      <c r="AZ241" s="221"/>
      <c r="BA241" s="221"/>
      <c r="BB241" s="221"/>
      <c r="BC241" s="221"/>
      <c r="BD241" s="221"/>
      <c r="BE241" s="221"/>
      <c r="BF241" s="221"/>
      <c r="BG241" s="221"/>
      <c r="BH241" s="221"/>
      <c r="BI241" s="221"/>
      <c r="BJ241" s="221"/>
    </row>
    <row r="242" spans="2:62" s="61" customFormat="1" x14ac:dyDescent="0.2">
      <c r="B242" s="182"/>
      <c r="C242" s="67"/>
      <c r="D242" s="137" t="s">
        <v>40</v>
      </c>
      <c r="E242" s="67"/>
      <c r="F242" s="6"/>
      <c r="G242" s="6"/>
      <c r="H242" s="67"/>
      <c r="I242" s="136"/>
      <c r="J242" s="134"/>
      <c r="R242" s="67"/>
      <c r="S242" s="68"/>
      <c r="T242" s="131"/>
      <c r="U242" s="132"/>
      <c r="W242" s="88"/>
      <c r="Y242" s="182"/>
      <c r="Z242" s="67"/>
      <c r="AA242" s="137" t="s">
        <v>40</v>
      </c>
      <c r="AB242" s="67"/>
      <c r="AC242" s="6"/>
      <c r="AD242" s="6"/>
      <c r="AE242" s="6"/>
      <c r="AF242" s="6"/>
      <c r="AG242" s="6"/>
      <c r="AH242" s="6"/>
      <c r="AI242" s="67"/>
      <c r="AJ242" s="136"/>
      <c r="AK242" s="134"/>
      <c r="AS242" s="67"/>
      <c r="AT242" s="68"/>
      <c r="AU242" s="133"/>
      <c r="AV242" s="132"/>
      <c r="AX242" s="88"/>
      <c r="AZ242" s="221"/>
      <c r="BA242" s="221"/>
      <c r="BB242" s="221"/>
      <c r="BC242" s="221"/>
      <c r="BD242" s="221"/>
      <c r="BE242" s="221"/>
      <c r="BF242" s="221"/>
      <c r="BG242" s="221"/>
      <c r="BH242" s="221"/>
      <c r="BI242" s="221"/>
      <c r="BJ242" s="221"/>
    </row>
    <row r="243" spans="2:62" s="61" customFormat="1" x14ac:dyDescent="0.2">
      <c r="B243" s="182"/>
      <c r="C243" s="67"/>
      <c r="D243" s="7"/>
      <c r="E243" s="138" t="s">
        <v>19</v>
      </c>
      <c r="F243" s="138" t="s">
        <v>20</v>
      </c>
      <c r="G243" s="8" t="s">
        <v>21</v>
      </c>
      <c r="H243" s="67"/>
      <c r="I243" s="136"/>
      <c r="J243" s="134"/>
      <c r="R243" s="67"/>
      <c r="S243" s="68"/>
      <c r="T243" s="131"/>
      <c r="U243" s="132"/>
      <c r="W243" s="88"/>
      <c r="Y243" s="182"/>
      <c r="Z243" s="67"/>
      <c r="AA243" s="7"/>
      <c r="AB243" s="138" t="s">
        <v>19</v>
      </c>
      <c r="AC243" s="138" t="s">
        <v>20</v>
      </c>
      <c r="AD243" s="138"/>
      <c r="AE243" s="138"/>
      <c r="AF243" s="138"/>
      <c r="AG243" s="138"/>
      <c r="AH243" s="8" t="s">
        <v>21</v>
      </c>
      <c r="AI243" s="67"/>
      <c r="AJ243" s="136"/>
      <c r="AK243" s="134"/>
      <c r="AS243" s="67"/>
      <c r="AT243" s="68"/>
      <c r="AU243" s="133"/>
      <c r="AV243" s="132"/>
      <c r="AX243" s="88"/>
      <c r="AZ243" s="221"/>
      <c r="BA243" s="221"/>
      <c r="BB243" s="221"/>
      <c r="BC243" s="221"/>
      <c r="BD243" s="221"/>
      <c r="BE243" s="221"/>
      <c r="BF243" s="221"/>
      <c r="BG243" s="221"/>
      <c r="BH243" s="221"/>
      <c r="BI243" s="221"/>
      <c r="BJ243" s="221"/>
    </row>
    <row r="244" spans="2:62" s="61" customFormat="1" x14ac:dyDescent="0.2">
      <c r="B244" s="182"/>
      <c r="C244" s="67"/>
      <c r="D244" s="139" t="s">
        <v>0</v>
      </c>
      <c r="E244" s="140">
        <v>57</v>
      </c>
      <c r="F244" s="141">
        <v>-23</v>
      </c>
      <c r="G244" s="142">
        <v>-27</v>
      </c>
      <c r="H244" s="67"/>
      <c r="I244" s="136"/>
      <c r="J244" s="134"/>
      <c r="R244" s="67"/>
      <c r="S244" s="68"/>
      <c r="T244" s="131"/>
      <c r="U244" s="132"/>
      <c r="W244" s="88"/>
      <c r="Y244" s="182"/>
      <c r="Z244" s="67"/>
      <c r="AA244" s="139" t="s">
        <v>0</v>
      </c>
      <c r="AB244" s="140">
        <v>57</v>
      </c>
      <c r="AC244" s="141">
        <v>-23</v>
      </c>
      <c r="AD244" s="141"/>
      <c r="AE244" s="141"/>
      <c r="AF244" s="141"/>
      <c r="AG244" s="141"/>
      <c r="AH244" s="142">
        <v>-27</v>
      </c>
      <c r="AI244" s="67"/>
      <c r="AJ244" s="136"/>
      <c r="AK244" s="134"/>
      <c r="AS244" s="67"/>
      <c r="AT244" s="68"/>
      <c r="AU244" s="133"/>
      <c r="AV244" s="132"/>
      <c r="AX244" s="88"/>
      <c r="AZ244" s="221"/>
      <c r="BA244" s="221"/>
      <c r="BB244" s="221"/>
      <c r="BC244" s="221"/>
      <c r="BD244" s="221"/>
      <c r="BE244" s="221"/>
      <c r="BF244" s="221"/>
      <c r="BG244" s="221"/>
      <c r="BH244" s="221"/>
      <c r="BI244" s="221"/>
      <c r="BJ244" s="221"/>
    </row>
    <row r="245" spans="2:62" s="61" customFormat="1" x14ac:dyDescent="0.2">
      <c r="B245" s="182"/>
      <c r="C245" s="67"/>
      <c r="D245" s="143" t="s">
        <v>1</v>
      </c>
      <c r="E245" s="144">
        <v>54</v>
      </c>
      <c r="F245" s="145">
        <v>44</v>
      </c>
      <c r="G245" s="146">
        <v>-1</v>
      </c>
      <c r="H245" s="67"/>
      <c r="I245" s="136"/>
      <c r="J245" s="134"/>
      <c r="R245" s="67"/>
      <c r="S245" s="68"/>
      <c r="T245" s="131"/>
      <c r="U245" s="132"/>
      <c r="W245" s="88"/>
      <c r="Y245" s="182"/>
      <c r="Z245" s="67"/>
      <c r="AA245" s="143" t="s">
        <v>1</v>
      </c>
      <c r="AB245" s="144">
        <v>54</v>
      </c>
      <c r="AC245" s="145">
        <v>44</v>
      </c>
      <c r="AD245" s="145"/>
      <c r="AE245" s="145"/>
      <c r="AF245" s="145"/>
      <c r="AG245" s="145"/>
      <c r="AH245" s="146">
        <v>-1</v>
      </c>
      <c r="AI245" s="67"/>
      <c r="AJ245" s="136"/>
      <c r="AK245" s="134"/>
      <c r="AS245" s="67"/>
      <c r="AT245" s="68"/>
      <c r="AU245" s="133"/>
      <c r="AV245" s="132"/>
      <c r="AX245" s="88"/>
      <c r="AZ245" s="221"/>
      <c r="BA245" s="221"/>
      <c r="BB245" s="221"/>
      <c r="BC245" s="221"/>
      <c r="BD245" s="221"/>
      <c r="BE245" s="221"/>
      <c r="BF245" s="221"/>
      <c r="BG245" s="221"/>
      <c r="BH245" s="221"/>
      <c r="BI245" s="221"/>
      <c r="BJ245" s="221"/>
    </row>
    <row r="246" spans="2:62" s="61" customFormat="1" x14ac:dyDescent="0.2">
      <c r="B246" s="182"/>
      <c r="C246" s="67"/>
      <c r="D246" s="143" t="s">
        <v>2</v>
      </c>
      <c r="E246" s="144">
        <v>78</v>
      </c>
      <c r="F246" s="145">
        <v>-3</v>
      </c>
      <c r="G246" s="146">
        <v>58</v>
      </c>
      <c r="H246" s="67"/>
      <c r="I246" s="136"/>
      <c r="J246" s="134"/>
      <c r="R246" s="67"/>
      <c r="S246" s="68"/>
      <c r="T246" s="131"/>
      <c r="U246" s="132"/>
      <c r="W246" s="88"/>
      <c r="Y246" s="182"/>
      <c r="Z246" s="67"/>
      <c r="AA246" s="143" t="s">
        <v>2</v>
      </c>
      <c r="AB246" s="144">
        <v>78</v>
      </c>
      <c r="AC246" s="145">
        <v>-3</v>
      </c>
      <c r="AD246" s="145"/>
      <c r="AE246" s="145"/>
      <c r="AF246" s="145"/>
      <c r="AG246" s="145"/>
      <c r="AH246" s="146">
        <v>58</v>
      </c>
      <c r="AI246" s="67"/>
      <c r="AJ246" s="136"/>
      <c r="AK246" s="134"/>
      <c r="AS246" s="67"/>
      <c r="AT246" s="68"/>
      <c r="AU246" s="133"/>
      <c r="AV246" s="132"/>
      <c r="AX246" s="88"/>
      <c r="AZ246" s="221"/>
      <c r="BA246" s="221"/>
      <c r="BB246" s="221"/>
      <c r="BC246" s="221"/>
      <c r="BD246" s="221"/>
      <c r="BE246" s="221"/>
      <c r="BF246" s="221"/>
      <c r="BG246" s="221"/>
      <c r="BH246" s="221"/>
      <c r="BI246" s="221"/>
      <c r="BJ246" s="221"/>
    </row>
    <row r="247" spans="2:62" s="61" customFormat="1" x14ac:dyDescent="0.2">
      <c r="B247" s="182"/>
      <c r="C247" s="67"/>
      <c r="D247" s="143" t="s">
        <v>39</v>
      </c>
      <c r="E247" s="144">
        <v>36</v>
      </c>
      <c r="F247" s="145">
        <v>1</v>
      </c>
      <c r="G247" s="146">
        <v>4</v>
      </c>
      <c r="H247" s="67"/>
      <c r="I247" s="136"/>
      <c r="J247" s="134"/>
      <c r="R247" s="67"/>
      <c r="S247" s="68"/>
      <c r="T247" s="131"/>
      <c r="U247" s="132"/>
      <c r="W247" s="88"/>
      <c r="Y247" s="182"/>
      <c r="Z247" s="67"/>
      <c r="AA247" s="143" t="s">
        <v>39</v>
      </c>
      <c r="AB247" s="144">
        <v>36</v>
      </c>
      <c r="AC247" s="145">
        <v>1</v>
      </c>
      <c r="AD247" s="145"/>
      <c r="AE247" s="145"/>
      <c r="AF247" s="145"/>
      <c r="AG247" s="145"/>
      <c r="AH247" s="146">
        <v>4</v>
      </c>
      <c r="AI247" s="67"/>
      <c r="AJ247" s="136"/>
      <c r="AK247" s="134"/>
      <c r="AS247" s="67"/>
      <c r="AT247" s="68"/>
      <c r="AU247" s="133"/>
      <c r="AV247" s="132"/>
      <c r="AX247" s="88"/>
      <c r="AZ247" s="221"/>
      <c r="BA247" s="221"/>
      <c r="BB247" s="221"/>
      <c r="BC247" s="221"/>
      <c r="BD247" s="221"/>
      <c r="BE247" s="221"/>
      <c r="BF247" s="221"/>
      <c r="BG247" s="221"/>
      <c r="BH247" s="221"/>
      <c r="BI247" s="221"/>
      <c r="BJ247" s="221"/>
    </row>
    <row r="248" spans="2:62" s="61" customFormat="1" x14ac:dyDescent="0.2">
      <c r="B248" s="182"/>
      <c r="C248" s="67"/>
      <c r="D248" s="143" t="s">
        <v>25</v>
      </c>
      <c r="E248" s="144">
        <v>52</v>
      </c>
      <c r="F248" s="145">
        <v>41</v>
      </c>
      <c r="G248" s="146">
        <v>25</v>
      </c>
      <c r="H248" s="67"/>
      <c r="I248" s="136"/>
      <c r="J248" s="134"/>
      <c r="R248" s="67"/>
      <c r="S248" s="68"/>
      <c r="T248" s="131"/>
      <c r="U248" s="132"/>
      <c r="W248" s="88"/>
      <c r="Y248" s="182"/>
      <c r="Z248" s="67"/>
      <c r="AA248" s="143" t="s">
        <v>25</v>
      </c>
      <c r="AB248" s="144">
        <v>52</v>
      </c>
      <c r="AC248" s="145">
        <v>41</v>
      </c>
      <c r="AD248" s="145"/>
      <c r="AE248" s="145"/>
      <c r="AF248" s="145"/>
      <c r="AG248" s="145"/>
      <c r="AH248" s="146">
        <v>25</v>
      </c>
      <c r="AI248" s="67"/>
      <c r="AJ248" s="136"/>
      <c r="AK248" s="134"/>
      <c r="AS248" s="67"/>
      <c r="AT248" s="68"/>
      <c r="AU248" s="133"/>
      <c r="AV248" s="132"/>
      <c r="AX248" s="88"/>
      <c r="AZ248" s="221"/>
      <c r="BA248" s="221"/>
      <c r="BB248" s="221"/>
      <c r="BC248" s="221"/>
      <c r="BD248" s="221"/>
      <c r="BE248" s="221"/>
      <c r="BF248" s="221"/>
      <c r="BG248" s="221"/>
      <c r="BH248" s="221"/>
      <c r="BI248" s="221"/>
      <c r="BJ248" s="221"/>
    </row>
    <row r="249" spans="2:62" s="61" customFormat="1" x14ac:dyDescent="0.2">
      <c r="B249" s="182"/>
      <c r="C249" s="67"/>
      <c r="D249" s="143" t="s">
        <v>22</v>
      </c>
      <c r="E249" s="144">
        <v>53</v>
      </c>
      <c r="F249" s="145">
        <v>-34</v>
      </c>
      <c r="G249" s="146">
        <v>17</v>
      </c>
      <c r="H249" s="67"/>
      <c r="I249" s="136"/>
      <c r="J249" s="134"/>
      <c r="R249" s="67"/>
      <c r="S249" s="68"/>
      <c r="T249" s="131"/>
      <c r="U249" s="132"/>
      <c r="W249" s="88"/>
      <c r="Y249" s="182"/>
      <c r="Z249" s="67"/>
      <c r="AA249" s="143" t="s">
        <v>22</v>
      </c>
      <c r="AB249" s="144">
        <v>53</v>
      </c>
      <c r="AC249" s="145">
        <v>-34</v>
      </c>
      <c r="AD249" s="145"/>
      <c r="AE249" s="145"/>
      <c r="AF249" s="145"/>
      <c r="AG249" s="145"/>
      <c r="AH249" s="146">
        <v>17</v>
      </c>
      <c r="AI249" s="67"/>
      <c r="AJ249" s="136"/>
      <c r="AK249" s="134"/>
      <c r="AS249" s="67"/>
      <c r="AT249" s="68"/>
      <c r="AU249" s="133"/>
      <c r="AV249" s="132"/>
      <c r="AX249" s="88"/>
      <c r="AZ249" s="221"/>
      <c r="BA249" s="221"/>
      <c r="BB249" s="221"/>
      <c r="BC249" s="221"/>
      <c r="BD249" s="221"/>
      <c r="BE249" s="221"/>
      <c r="BF249" s="221"/>
      <c r="BG249" s="221"/>
      <c r="BH249" s="221"/>
      <c r="BI249" s="221"/>
      <c r="BJ249" s="221"/>
    </row>
    <row r="250" spans="2:62" s="61" customFormat="1" x14ac:dyDescent="0.2">
      <c r="B250" s="182"/>
      <c r="C250" s="67"/>
      <c r="D250" s="143" t="s">
        <v>21</v>
      </c>
      <c r="E250" s="144">
        <v>41</v>
      </c>
      <c r="F250" s="145">
        <v>7</v>
      </c>
      <c r="G250" s="146">
        <v>-22</v>
      </c>
      <c r="H250" s="67"/>
      <c r="I250" s="136"/>
      <c r="J250" s="134"/>
      <c r="R250" s="67"/>
      <c r="S250" s="68"/>
      <c r="T250" s="131"/>
      <c r="U250" s="132"/>
      <c r="W250" s="88"/>
      <c r="Y250" s="182"/>
      <c r="Z250" s="67"/>
      <c r="AA250" s="143" t="s">
        <v>21</v>
      </c>
      <c r="AB250" s="144">
        <v>41</v>
      </c>
      <c r="AC250" s="145">
        <v>7</v>
      </c>
      <c r="AD250" s="145"/>
      <c r="AE250" s="145"/>
      <c r="AF250" s="145"/>
      <c r="AG250" s="145"/>
      <c r="AH250" s="146">
        <v>-22</v>
      </c>
      <c r="AI250" s="67"/>
      <c r="AJ250" s="136"/>
      <c r="AK250" s="134"/>
      <c r="AS250" s="67"/>
      <c r="AT250" s="68"/>
      <c r="AU250" s="133"/>
      <c r="AV250" s="132"/>
      <c r="AX250" s="88"/>
      <c r="AZ250" s="221"/>
      <c r="BA250" s="221"/>
      <c r="BB250" s="221"/>
      <c r="BC250" s="221"/>
      <c r="BD250" s="221"/>
      <c r="BE250" s="221"/>
      <c r="BF250" s="221"/>
      <c r="BG250" s="221"/>
      <c r="BH250" s="221"/>
      <c r="BI250" s="221"/>
      <c r="BJ250" s="221"/>
    </row>
    <row r="251" spans="2:62" s="61" customFormat="1" x14ac:dyDescent="0.2">
      <c r="B251" s="182"/>
      <c r="C251" s="67"/>
      <c r="D251" s="143" t="s">
        <v>41</v>
      </c>
      <c r="E251" s="144">
        <v>34</v>
      </c>
      <c r="F251" s="145">
        <v>1</v>
      </c>
      <c r="G251" s="146">
        <v>2</v>
      </c>
      <c r="H251" s="67"/>
      <c r="I251" s="136"/>
      <c r="J251" s="134"/>
      <c r="R251" s="67"/>
      <c r="S251" s="68"/>
      <c r="T251" s="131"/>
      <c r="U251" s="132"/>
      <c r="W251" s="88"/>
      <c r="Y251" s="182"/>
      <c r="Z251" s="67"/>
      <c r="AA251" s="143" t="s">
        <v>41</v>
      </c>
      <c r="AB251" s="144">
        <v>34</v>
      </c>
      <c r="AC251" s="145">
        <v>1</v>
      </c>
      <c r="AD251" s="145"/>
      <c r="AE251" s="145"/>
      <c r="AF251" s="145"/>
      <c r="AG251" s="145"/>
      <c r="AH251" s="146">
        <v>2</v>
      </c>
      <c r="AI251" s="67"/>
      <c r="AJ251" s="136"/>
      <c r="AK251" s="134"/>
      <c r="AS251" s="67"/>
      <c r="AT251" s="68"/>
      <c r="AU251" s="133"/>
      <c r="AV251" s="132"/>
      <c r="AX251" s="88"/>
      <c r="AZ251" s="221"/>
      <c r="BA251" s="221"/>
      <c r="BB251" s="221"/>
      <c r="BC251" s="221"/>
      <c r="BD251" s="221"/>
      <c r="BE251" s="221"/>
      <c r="BF251" s="221"/>
      <c r="BG251" s="221"/>
      <c r="BH251" s="221"/>
      <c r="BI251" s="221"/>
      <c r="BJ251" s="221"/>
    </row>
    <row r="252" spans="2:62" s="61" customFormat="1" ht="22.5" x14ac:dyDescent="0.2">
      <c r="B252" s="182"/>
      <c r="C252" s="67"/>
      <c r="D252" s="9" t="s">
        <v>26</v>
      </c>
      <c r="E252" s="147">
        <v>82</v>
      </c>
      <c r="F252" s="148">
        <v>0</v>
      </c>
      <c r="G252" s="149">
        <v>3</v>
      </c>
      <c r="H252" s="67"/>
      <c r="I252" s="136"/>
      <c r="J252" s="134"/>
      <c r="R252" s="67"/>
      <c r="S252" s="68"/>
      <c r="T252" s="131"/>
      <c r="U252" s="132"/>
      <c r="W252" s="88"/>
      <c r="Y252" s="182"/>
      <c r="Z252" s="67"/>
      <c r="AA252" s="9" t="s">
        <v>26</v>
      </c>
      <c r="AB252" s="147">
        <v>82</v>
      </c>
      <c r="AC252" s="148">
        <v>0</v>
      </c>
      <c r="AD252" s="148"/>
      <c r="AE252" s="148"/>
      <c r="AF252" s="148"/>
      <c r="AG252" s="148"/>
      <c r="AH252" s="149">
        <v>3</v>
      </c>
      <c r="AI252" s="67"/>
      <c r="AJ252" s="136"/>
      <c r="AK252" s="134"/>
      <c r="AS252" s="67"/>
      <c r="AT252" s="68"/>
      <c r="AU252" s="133"/>
      <c r="AV252" s="132"/>
      <c r="AX252" s="88"/>
      <c r="AZ252" s="221"/>
      <c r="BA252" s="221"/>
      <c r="BB252" s="221"/>
      <c r="BC252" s="221"/>
      <c r="BD252" s="221"/>
      <c r="BE252" s="221"/>
      <c r="BF252" s="221"/>
      <c r="BG252" s="221"/>
      <c r="BH252" s="221"/>
      <c r="BI252" s="221"/>
      <c r="BJ252" s="221"/>
    </row>
    <row r="253" spans="2:62" s="61" customFormat="1" x14ac:dyDescent="0.2">
      <c r="B253" s="182"/>
      <c r="C253" s="67"/>
      <c r="D253" s="67"/>
      <c r="E253" s="67"/>
      <c r="F253" s="67"/>
      <c r="G253" s="67"/>
      <c r="H253" s="67"/>
      <c r="I253" s="136"/>
      <c r="J253" s="134"/>
      <c r="R253" s="67"/>
      <c r="S253" s="68"/>
      <c r="T253" s="131"/>
      <c r="U253" s="132"/>
      <c r="W253" s="88"/>
      <c r="Y253" s="182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136"/>
      <c r="AK253" s="134"/>
      <c r="AS253" s="67"/>
      <c r="AT253" s="68"/>
      <c r="AU253" s="133"/>
      <c r="AV253" s="132"/>
      <c r="AX253" s="88"/>
      <c r="AZ253" s="221"/>
      <c r="BA253" s="221"/>
      <c r="BB253" s="221"/>
      <c r="BC253" s="221"/>
      <c r="BD253" s="221"/>
      <c r="BE253" s="221"/>
      <c r="BF253" s="221"/>
      <c r="BG253" s="221"/>
      <c r="BH253" s="221"/>
      <c r="BI253" s="221"/>
      <c r="BJ253" s="221"/>
    </row>
    <row r="254" spans="2:62" s="61" customFormat="1" x14ac:dyDescent="0.2">
      <c r="B254" s="182"/>
      <c r="C254" s="67"/>
      <c r="D254" s="67"/>
      <c r="E254" s="67"/>
      <c r="F254" s="67"/>
      <c r="G254" s="67"/>
      <c r="H254" s="67"/>
      <c r="I254" s="136"/>
      <c r="J254" s="134"/>
      <c r="R254" s="67"/>
      <c r="S254" s="68"/>
      <c r="T254" s="131"/>
      <c r="U254" s="132"/>
      <c r="W254" s="88"/>
      <c r="Y254" s="182"/>
      <c r="Z254" s="67"/>
      <c r="AA254" s="67"/>
      <c r="AB254" s="67"/>
      <c r="AC254" s="67"/>
      <c r="AD254" s="67"/>
      <c r="AE254" s="67"/>
      <c r="AF254" s="67"/>
      <c r="AG254" s="67"/>
      <c r="AH254" s="67"/>
      <c r="AI254" s="67"/>
      <c r="AJ254" s="136"/>
      <c r="AK254" s="134"/>
      <c r="AS254" s="67"/>
      <c r="AT254" s="68"/>
      <c r="AU254" s="133"/>
      <c r="AV254" s="132"/>
      <c r="AX254" s="88"/>
      <c r="AZ254" s="221"/>
      <c r="BA254" s="221"/>
      <c r="BB254" s="221"/>
      <c r="BC254" s="221"/>
      <c r="BD254" s="221"/>
      <c r="BE254" s="221"/>
      <c r="BF254" s="221"/>
      <c r="BG254" s="221"/>
      <c r="BH254" s="221"/>
      <c r="BI254" s="221"/>
      <c r="BJ254" s="221"/>
    </row>
    <row r="255" spans="2:62" s="61" customFormat="1" x14ac:dyDescent="0.2">
      <c r="B255" s="182"/>
      <c r="C255" s="67"/>
      <c r="D255" s="67"/>
      <c r="E255" s="67"/>
      <c r="F255" s="67"/>
      <c r="G255" s="67"/>
      <c r="H255" s="67"/>
      <c r="I255" s="136"/>
      <c r="J255" s="134"/>
      <c r="R255" s="67"/>
      <c r="S255" s="68"/>
      <c r="T255" s="131"/>
      <c r="U255" s="132"/>
      <c r="W255" s="88"/>
      <c r="Y255" s="182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136"/>
      <c r="AK255" s="134"/>
      <c r="AS255" s="67"/>
      <c r="AT255" s="68"/>
      <c r="AU255" s="133"/>
      <c r="AV255" s="132"/>
      <c r="AX255" s="88"/>
      <c r="AZ255" s="221"/>
      <c r="BA255" s="221"/>
      <c r="BB255" s="221"/>
      <c r="BC255" s="221"/>
      <c r="BD255" s="221"/>
      <c r="BE255" s="221"/>
      <c r="BF255" s="221"/>
      <c r="BG255" s="221"/>
      <c r="BH255" s="221"/>
      <c r="BI255" s="221"/>
      <c r="BJ255" s="221"/>
    </row>
    <row r="256" spans="2:62" s="61" customFormat="1" x14ac:dyDescent="0.2">
      <c r="B256" s="182"/>
      <c r="C256" s="67"/>
      <c r="D256" s="67"/>
      <c r="E256" s="67"/>
      <c r="F256" s="67"/>
      <c r="G256" s="67"/>
      <c r="H256" s="67"/>
      <c r="I256" s="136"/>
      <c r="J256" s="134"/>
      <c r="R256" s="67"/>
      <c r="S256" s="68"/>
      <c r="T256" s="131"/>
      <c r="U256" s="132"/>
      <c r="W256" s="88"/>
      <c r="Y256" s="182"/>
      <c r="Z256" s="67"/>
      <c r="AA256" s="67"/>
      <c r="AB256" s="67"/>
      <c r="AC256" s="67"/>
      <c r="AD256" s="67"/>
      <c r="AE256" s="67"/>
      <c r="AF256" s="67"/>
      <c r="AG256" s="67"/>
      <c r="AH256" s="67"/>
      <c r="AI256" s="67"/>
      <c r="AJ256" s="136"/>
      <c r="AK256" s="134"/>
      <c r="AS256" s="67"/>
      <c r="AT256" s="68"/>
      <c r="AU256" s="133"/>
      <c r="AV256" s="132"/>
      <c r="AX256" s="88"/>
      <c r="AZ256" s="221"/>
      <c r="BA256" s="221"/>
      <c r="BB256" s="221"/>
      <c r="BC256" s="221"/>
      <c r="BD256" s="221"/>
      <c r="BE256" s="221"/>
      <c r="BF256" s="221"/>
      <c r="BG256" s="221"/>
      <c r="BH256" s="221"/>
      <c r="BI256" s="221"/>
      <c r="BJ256" s="221"/>
    </row>
    <row r="257" spans="2:62" s="61" customFormat="1" x14ac:dyDescent="0.2">
      <c r="B257" s="182"/>
      <c r="C257" s="67"/>
      <c r="D257" s="67"/>
      <c r="E257" s="67"/>
      <c r="F257" s="67"/>
      <c r="G257" s="67"/>
      <c r="H257" s="67"/>
      <c r="I257" s="136"/>
      <c r="J257" s="134"/>
      <c r="R257" s="67"/>
      <c r="S257" s="68"/>
      <c r="T257" s="131"/>
      <c r="U257" s="132"/>
      <c r="W257" s="88"/>
      <c r="Y257" s="182"/>
      <c r="Z257" s="67"/>
      <c r="AA257" s="67"/>
      <c r="AB257" s="67"/>
      <c r="AC257" s="67"/>
      <c r="AD257" s="67"/>
      <c r="AE257" s="67"/>
      <c r="AF257" s="67"/>
      <c r="AG257" s="67"/>
      <c r="AH257" s="67"/>
      <c r="AI257" s="67"/>
      <c r="AJ257" s="136"/>
      <c r="AK257" s="134"/>
      <c r="AS257" s="67"/>
      <c r="AT257" s="68"/>
      <c r="AU257" s="133"/>
      <c r="AV257" s="132"/>
      <c r="AX257" s="88"/>
      <c r="AZ257" s="221"/>
      <c r="BA257" s="221"/>
      <c r="BB257" s="221"/>
      <c r="BC257" s="221"/>
      <c r="BD257" s="221"/>
      <c r="BE257" s="221"/>
      <c r="BF257" s="221"/>
      <c r="BG257" s="221"/>
      <c r="BH257" s="221"/>
      <c r="BI257" s="221"/>
      <c r="BJ257" s="221"/>
    </row>
    <row r="258" spans="2:62" s="61" customFormat="1" x14ac:dyDescent="0.2">
      <c r="B258" s="182"/>
      <c r="C258" s="67"/>
      <c r="D258" s="67"/>
      <c r="E258" s="67"/>
      <c r="F258" s="67"/>
      <c r="G258" s="67"/>
      <c r="H258" s="67"/>
      <c r="I258" s="136"/>
      <c r="J258" s="134"/>
      <c r="R258" s="67"/>
      <c r="S258" s="68"/>
      <c r="T258" s="131"/>
      <c r="U258" s="132"/>
      <c r="W258" s="88"/>
      <c r="Y258" s="182"/>
      <c r="Z258" s="67"/>
      <c r="AA258" s="67"/>
      <c r="AB258" s="67"/>
      <c r="AC258" s="67"/>
      <c r="AD258" s="67"/>
      <c r="AE258" s="67"/>
      <c r="AF258" s="67"/>
      <c r="AG258" s="67"/>
      <c r="AH258" s="67"/>
      <c r="AI258" s="67"/>
      <c r="AJ258" s="136"/>
      <c r="AK258" s="134"/>
      <c r="AS258" s="67"/>
      <c r="AT258" s="68"/>
      <c r="AU258" s="133"/>
      <c r="AV258" s="132"/>
      <c r="AX258" s="88"/>
      <c r="AZ258" s="221"/>
      <c r="BA258" s="221"/>
      <c r="BB258" s="221"/>
      <c r="BC258" s="221"/>
      <c r="BD258" s="221"/>
      <c r="BE258" s="221"/>
      <c r="BF258" s="221"/>
      <c r="BG258" s="221"/>
      <c r="BH258" s="221"/>
      <c r="BI258" s="221"/>
      <c r="BJ258" s="221"/>
    </row>
    <row r="259" spans="2:62" s="61" customFormat="1" x14ac:dyDescent="0.2">
      <c r="B259" s="182"/>
      <c r="C259" s="67"/>
      <c r="D259" s="67"/>
      <c r="E259" s="67"/>
      <c r="F259" s="67"/>
      <c r="G259" s="67"/>
      <c r="H259" s="67"/>
      <c r="I259" s="136"/>
      <c r="J259" s="134"/>
      <c r="R259" s="67"/>
      <c r="S259" s="68"/>
      <c r="T259" s="131"/>
      <c r="U259" s="132"/>
      <c r="W259" s="88"/>
      <c r="Y259" s="182"/>
      <c r="Z259" s="67"/>
      <c r="AA259" s="67"/>
      <c r="AB259" s="67"/>
      <c r="AC259" s="67"/>
      <c r="AD259" s="67"/>
      <c r="AE259" s="67"/>
      <c r="AF259" s="67"/>
      <c r="AG259" s="67"/>
      <c r="AH259" s="67"/>
      <c r="AI259" s="67"/>
      <c r="AJ259" s="136"/>
      <c r="AK259" s="134"/>
      <c r="AS259" s="67"/>
      <c r="AT259" s="68"/>
      <c r="AU259" s="133"/>
      <c r="AV259" s="132"/>
      <c r="AX259" s="88"/>
      <c r="AZ259" s="221"/>
      <c r="BA259" s="221"/>
      <c r="BB259" s="221"/>
      <c r="BC259" s="221"/>
      <c r="BD259" s="221"/>
      <c r="BE259" s="221"/>
      <c r="BF259" s="221"/>
      <c r="BG259" s="221"/>
      <c r="BH259" s="221"/>
      <c r="BI259" s="221"/>
      <c r="BJ259" s="221"/>
    </row>
    <row r="260" spans="2:62" s="61" customFormat="1" x14ac:dyDescent="0.2">
      <c r="B260" s="182"/>
      <c r="C260" s="67"/>
      <c r="D260" s="67"/>
      <c r="E260" s="67"/>
      <c r="F260" s="67"/>
      <c r="G260" s="67"/>
      <c r="H260" s="67"/>
      <c r="I260" s="136"/>
      <c r="J260" s="134"/>
      <c r="R260" s="67"/>
      <c r="S260" s="68"/>
      <c r="T260" s="131"/>
      <c r="U260" s="132"/>
      <c r="W260" s="88"/>
      <c r="Y260" s="182"/>
      <c r="Z260" s="67"/>
      <c r="AA260" s="67"/>
      <c r="AB260" s="67"/>
      <c r="AC260" s="67"/>
      <c r="AD260" s="67"/>
      <c r="AE260" s="67"/>
      <c r="AF260" s="67"/>
      <c r="AG260" s="67"/>
      <c r="AH260" s="67"/>
      <c r="AI260" s="67"/>
      <c r="AJ260" s="136"/>
      <c r="AK260" s="134"/>
      <c r="AS260" s="67"/>
      <c r="AT260" s="68"/>
      <c r="AU260" s="133"/>
      <c r="AV260" s="132"/>
      <c r="AX260" s="88"/>
      <c r="AZ260" s="221"/>
      <c r="BA260" s="221"/>
      <c r="BB260" s="221"/>
      <c r="BC260" s="221"/>
      <c r="BD260" s="221"/>
      <c r="BE260" s="221"/>
      <c r="BF260" s="221"/>
      <c r="BG260" s="221"/>
      <c r="BH260" s="221"/>
      <c r="BI260" s="221"/>
      <c r="BJ260" s="221"/>
    </row>
    <row r="261" spans="2:62" s="61" customFormat="1" x14ac:dyDescent="0.2">
      <c r="B261" s="182"/>
      <c r="C261" s="67"/>
      <c r="D261" s="67"/>
      <c r="E261" s="67"/>
      <c r="F261" s="67"/>
      <c r="G261" s="67"/>
      <c r="H261" s="67"/>
      <c r="I261" s="136"/>
      <c r="J261" s="134"/>
      <c r="R261" s="67"/>
      <c r="S261" s="68"/>
      <c r="T261" s="131"/>
      <c r="U261" s="132"/>
      <c r="W261" s="88"/>
      <c r="Y261" s="182"/>
      <c r="Z261" s="67"/>
      <c r="AA261" s="67"/>
      <c r="AB261" s="67"/>
      <c r="AC261" s="67"/>
      <c r="AD261" s="67"/>
      <c r="AE261" s="67"/>
      <c r="AF261" s="67"/>
      <c r="AG261" s="67"/>
      <c r="AH261" s="67"/>
      <c r="AI261" s="67"/>
      <c r="AJ261" s="136"/>
      <c r="AK261" s="134"/>
      <c r="AS261" s="67"/>
      <c r="AT261" s="68"/>
      <c r="AU261" s="133"/>
      <c r="AV261" s="132"/>
      <c r="AX261" s="88"/>
      <c r="AZ261" s="221"/>
      <c r="BA261" s="221"/>
      <c r="BB261" s="221"/>
      <c r="BC261" s="221"/>
      <c r="BD261" s="221"/>
      <c r="BE261" s="221"/>
      <c r="BF261" s="221"/>
      <c r="BG261" s="221"/>
      <c r="BH261" s="221"/>
      <c r="BI261" s="221"/>
      <c r="BJ261" s="221"/>
    </row>
    <row r="262" spans="2:62" s="61" customFormat="1" x14ac:dyDescent="0.2">
      <c r="B262" s="182"/>
      <c r="C262" s="67"/>
      <c r="D262" s="67"/>
      <c r="E262" s="67"/>
      <c r="F262" s="67"/>
      <c r="G262" s="67"/>
      <c r="H262" s="67"/>
      <c r="I262" s="136"/>
      <c r="J262" s="134"/>
      <c r="R262" s="67"/>
      <c r="S262" s="68"/>
      <c r="T262" s="131"/>
      <c r="U262" s="132"/>
      <c r="W262" s="88"/>
      <c r="Y262" s="182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136"/>
      <c r="AK262" s="134"/>
      <c r="AS262" s="67"/>
      <c r="AT262" s="68"/>
      <c r="AU262" s="133"/>
      <c r="AV262" s="132"/>
      <c r="AX262" s="88"/>
      <c r="AZ262" s="221"/>
      <c r="BA262" s="221"/>
      <c r="BB262" s="221"/>
      <c r="BC262" s="221"/>
      <c r="BD262" s="221"/>
      <c r="BE262" s="221"/>
      <c r="BF262" s="221"/>
      <c r="BG262" s="221"/>
      <c r="BH262" s="221"/>
      <c r="BI262" s="221"/>
      <c r="BJ262" s="221"/>
    </row>
    <row r="263" spans="2:62" s="61" customFormat="1" x14ac:dyDescent="0.2">
      <c r="B263" s="182"/>
      <c r="C263" s="67"/>
      <c r="D263" s="67"/>
      <c r="E263" s="67"/>
      <c r="F263" s="67"/>
      <c r="G263" s="67"/>
      <c r="H263" s="67"/>
      <c r="I263" s="136"/>
      <c r="J263" s="134"/>
      <c r="R263" s="67"/>
      <c r="S263" s="68"/>
      <c r="T263" s="131"/>
      <c r="U263" s="132"/>
      <c r="W263" s="88"/>
      <c r="Y263" s="182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136"/>
      <c r="AK263" s="134"/>
      <c r="AS263" s="67"/>
      <c r="AT263" s="68"/>
      <c r="AU263" s="133"/>
      <c r="AV263" s="132"/>
      <c r="AX263" s="88"/>
      <c r="AZ263" s="221"/>
      <c r="BA263" s="221"/>
      <c r="BB263" s="221"/>
      <c r="BC263" s="221"/>
      <c r="BD263" s="221"/>
      <c r="BE263" s="221"/>
      <c r="BF263" s="221"/>
      <c r="BG263" s="221"/>
      <c r="BH263" s="221"/>
      <c r="BI263" s="221"/>
      <c r="BJ263" s="221"/>
    </row>
    <row r="264" spans="2:62" s="61" customFormat="1" x14ac:dyDescent="0.2">
      <c r="B264" s="182"/>
      <c r="C264" s="67"/>
      <c r="D264" s="67"/>
      <c r="E264" s="67"/>
      <c r="F264" s="67"/>
      <c r="G264" s="67"/>
      <c r="H264" s="67"/>
      <c r="I264" s="136"/>
      <c r="J264" s="134"/>
      <c r="R264" s="67"/>
      <c r="S264" s="68"/>
      <c r="T264" s="131"/>
      <c r="U264" s="132"/>
      <c r="W264" s="88"/>
      <c r="Y264" s="182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136"/>
      <c r="AK264" s="134"/>
      <c r="AS264" s="67"/>
      <c r="AT264" s="68"/>
      <c r="AU264" s="133"/>
      <c r="AV264" s="132"/>
      <c r="AX264" s="88"/>
      <c r="AZ264" s="221"/>
      <c r="BA264" s="221"/>
      <c r="BB264" s="221"/>
      <c r="BC264" s="221"/>
      <c r="BD264" s="221"/>
      <c r="BE264" s="221"/>
      <c r="BF264" s="221"/>
      <c r="BG264" s="221"/>
      <c r="BH264" s="221"/>
      <c r="BI264" s="221"/>
      <c r="BJ264" s="221"/>
    </row>
    <row r="265" spans="2:62" s="61" customFormat="1" x14ac:dyDescent="0.2">
      <c r="B265" s="182"/>
      <c r="C265" s="67"/>
      <c r="D265" s="67"/>
      <c r="E265" s="67"/>
      <c r="F265" s="67"/>
      <c r="G265" s="67"/>
      <c r="H265" s="67"/>
      <c r="I265" s="136"/>
      <c r="J265" s="134"/>
      <c r="R265" s="67"/>
      <c r="S265" s="68"/>
      <c r="T265" s="131"/>
      <c r="U265" s="132"/>
      <c r="W265" s="88"/>
      <c r="Y265" s="182"/>
      <c r="Z265" s="67"/>
      <c r="AA265" s="67"/>
      <c r="AB265" s="67"/>
      <c r="AC265" s="67"/>
      <c r="AD265" s="67"/>
      <c r="AE265" s="67"/>
      <c r="AF265" s="67"/>
      <c r="AG265" s="67"/>
      <c r="AH265" s="67"/>
      <c r="AI265" s="67"/>
      <c r="AJ265" s="136"/>
      <c r="AK265" s="134"/>
      <c r="AS265" s="67"/>
      <c r="AT265" s="68"/>
      <c r="AU265" s="133"/>
      <c r="AV265" s="132"/>
      <c r="AX265" s="88"/>
      <c r="AZ265" s="221"/>
      <c r="BA265" s="221"/>
      <c r="BB265" s="221"/>
      <c r="BC265" s="221"/>
      <c r="BD265" s="221"/>
      <c r="BE265" s="221"/>
      <c r="BF265" s="221"/>
      <c r="BG265" s="221"/>
      <c r="BH265" s="221"/>
      <c r="BI265" s="221"/>
      <c r="BJ265" s="221"/>
    </row>
    <row r="266" spans="2:62" s="61" customFormat="1" x14ac:dyDescent="0.2">
      <c r="B266" s="182"/>
      <c r="C266" s="67"/>
      <c r="D266" s="67"/>
      <c r="E266" s="67"/>
      <c r="F266" s="67"/>
      <c r="G266" s="67"/>
      <c r="H266" s="67"/>
      <c r="I266" s="136"/>
      <c r="J266" s="134"/>
      <c r="R266" s="67"/>
      <c r="S266" s="68"/>
      <c r="T266" s="131"/>
      <c r="U266" s="132"/>
      <c r="W266" s="88"/>
      <c r="Y266" s="182"/>
      <c r="Z266" s="67"/>
      <c r="AA266" s="67"/>
      <c r="AB266" s="67"/>
      <c r="AC266" s="67"/>
      <c r="AD266" s="67"/>
      <c r="AE266" s="67"/>
      <c r="AF266" s="67"/>
      <c r="AG266" s="67"/>
      <c r="AH266" s="67"/>
      <c r="AI266" s="67"/>
      <c r="AJ266" s="136"/>
      <c r="AK266" s="134"/>
      <c r="AS266" s="67"/>
      <c r="AT266" s="68"/>
      <c r="AU266" s="133"/>
      <c r="AV266" s="132"/>
      <c r="AX266" s="88"/>
      <c r="AZ266" s="221"/>
      <c r="BA266" s="221"/>
      <c r="BB266" s="221"/>
      <c r="BC266" s="221"/>
      <c r="BD266" s="221"/>
      <c r="BE266" s="221"/>
      <c r="BF266" s="221"/>
      <c r="BG266" s="221"/>
      <c r="BH266" s="221"/>
      <c r="BI266" s="221"/>
      <c r="BJ266" s="221"/>
    </row>
    <row r="267" spans="2:62" s="61" customFormat="1" x14ac:dyDescent="0.2">
      <c r="B267" s="182"/>
      <c r="C267" s="67"/>
      <c r="D267" s="67"/>
      <c r="E267" s="67"/>
      <c r="F267" s="67"/>
      <c r="G267" s="67"/>
      <c r="H267" s="67"/>
      <c r="I267" s="136"/>
      <c r="J267" s="134"/>
      <c r="R267" s="67"/>
      <c r="S267" s="68"/>
      <c r="T267" s="131"/>
      <c r="U267" s="132"/>
      <c r="W267" s="88"/>
      <c r="Y267" s="182"/>
      <c r="Z267" s="67"/>
      <c r="AA267" s="67"/>
      <c r="AB267" s="67"/>
      <c r="AC267" s="67"/>
      <c r="AD267" s="67"/>
      <c r="AE267" s="67"/>
      <c r="AF267" s="67"/>
      <c r="AG267" s="67"/>
      <c r="AH267" s="67"/>
      <c r="AI267" s="67"/>
      <c r="AJ267" s="136"/>
      <c r="AK267" s="134"/>
      <c r="AS267" s="67"/>
      <c r="AT267" s="68"/>
      <c r="AU267" s="133"/>
      <c r="AV267" s="132"/>
      <c r="AX267" s="88"/>
      <c r="AZ267" s="221"/>
      <c r="BA267" s="221"/>
      <c r="BB267" s="221"/>
      <c r="BC267" s="221"/>
      <c r="BD267" s="221"/>
      <c r="BE267" s="221"/>
      <c r="BF267" s="221"/>
      <c r="BG267" s="221"/>
      <c r="BH267" s="221"/>
      <c r="BI267" s="221"/>
      <c r="BJ267" s="221"/>
    </row>
    <row r="268" spans="2:62" s="61" customFormat="1" x14ac:dyDescent="0.2">
      <c r="B268" s="182"/>
      <c r="C268" s="67"/>
      <c r="D268" s="67"/>
      <c r="E268" s="67"/>
      <c r="F268" s="67"/>
      <c r="G268" s="67"/>
      <c r="H268" s="67"/>
      <c r="I268" s="136"/>
      <c r="J268" s="134"/>
      <c r="R268" s="67"/>
      <c r="S268" s="68"/>
      <c r="T268" s="131"/>
      <c r="U268" s="132"/>
      <c r="W268" s="88"/>
      <c r="Y268" s="182"/>
      <c r="Z268" s="67"/>
      <c r="AA268" s="67"/>
      <c r="AB268" s="67"/>
      <c r="AC268" s="67"/>
      <c r="AD268" s="67"/>
      <c r="AE268" s="67"/>
      <c r="AF268" s="67"/>
      <c r="AG268" s="67"/>
      <c r="AH268" s="67"/>
      <c r="AI268" s="67"/>
      <c r="AJ268" s="136"/>
      <c r="AK268" s="134"/>
      <c r="AS268" s="67"/>
      <c r="AT268" s="68"/>
      <c r="AU268" s="133"/>
      <c r="AV268" s="132"/>
      <c r="AX268" s="88"/>
      <c r="AZ268" s="221"/>
      <c r="BA268" s="221"/>
      <c r="BB268" s="221"/>
      <c r="BC268" s="221"/>
      <c r="BD268" s="221"/>
      <c r="BE268" s="221"/>
      <c r="BF268" s="221"/>
      <c r="BG268" s="221"/>
      <c r="BH268" s="221"/>
      <c r="BI268" s="221"/>
      <c r="BJ268" s="221"/>
    </row>
    <row r="269" spans="2:62" s="61" customFormat="1" x14ac:dyDescent="0.2">
      <c r="B269" s="182"/>
      <c r="C269" s="67"/>
      <c r="D269" s="67"/>
      <c r="E269" s="67"/>
      <c r="F269" s="67"/>
      <c r="G269" s="67"/>
      <c r="H269" s="67"/>
      <c r="I269" s="136"/>
      <c r="J269" s="134"/>
      <c r="R269" s="67"/>
      <c r="S269" s="68"/>
      <c r="T269" s="131"/>
      <c r="U269" s="132"/>
      <c r="W269" s="88"/>
      <c r="Y269" s="182"/>
      <c r="Z269" s="67"/>
      <c r="AA269" s="67"/>
      <c r="AB269" s="67"/>
      <c r="AC269" s="67"/>
      <c r="AD269" s="67"/>
      <c r="AE269" s="67"/>
      <c r="AF269" s="67"/>
      <c r="AG269" s="67"/>
      <c r="AH269" s="67"/>
      <c r="AI269" s="67"/>
      <c r="AJ269" s="136"/>
      <c r="AK269" s="134"/>
      <c r="AS269" s="67"/>
      <c r="AT269" s="68"/>
      <c r="AU269" s="133"/>
      <c r="AV269" s="132"/>
      <c r="AX269" s="88"/>
      <c r="AZ269" s="221"/>
      <c r="BA269" s="221"/>
      <c r="BB269" s="221"/>
      <c r="BC269" s="221"/>
      <c r="BD269" s="221"/>
      <c r="BE269" s="221"/>
      <c r="BF269" s="221"/>
      <c r="BG269" s="221"/>
      <c r="BH269" s="221"/>
      <c r="BI269" s="221"/>
      <c r="BJ269" s="221"/>
    </row>
    <row r="270" spans="2:62" s="61" customFormat="1" x14ac:dyDescent="0.2">
      <c r="B270" s="182"/>
      <c r="C270" s="67"/>
      <c r="D270" s="67"/>
      <c r="E270" s="67"/>
      <c r="F270" s="67"/>
      <c r="G270" s="67"/>
      <c r="H270" s="67"/>
      <c r="I270" s="136"/>
      <c r="J270" s="134"/>
      <c r="R270" s="67"/>
      <c r="S270" s="68"/>
      <c r="T270" s="131"/>
      <c r="U270" s="132"/>
      <c r="W270" s="88"/>
      <c r="Y270" s="182"/>
      <c r="Z270" s="67"/>
      <c r="AA270" s="67"/>
      <c r="AB270" s="67"/>
      <c r="AC270" s="67"/>
      <c r="AD270" s="67"/>
      <c r="AE270" s="67"/>
      <c r="AF270" s="67"/>
      <c r="AG270" s="67"/>
      <c r="AH270" s="67"/>
      <c r="AI270" s="67"/>
      <c r="AJ270" s="136"/>
      <c r="AK270" s="134"/>
      <c r="AS270" s="67"/>
      <c r="AT270" s="68"/>
      <c r="AU270" s="133"/>
      <c r="AV270" s="132"/>
      <c r="AX270" s="88"/>
      <c r="AZ270" s="221"/>
      <c r="BA270" s="221"/>
      <c r="BB270" s="221"/>
      <c r="BC270" s="221"/>
      <c r="BD270" s="221"/>
      <c r="BE270" s="221"/>
      <c r="BF270" s="221"/>
      <c r="BG270" s="221"/>
      <c r="BH270" s="221"/>
      <c r="BI270" s="221"/>
      <c r="BJ270" s="221"/>
    </row>
    <row r="271" spans="2:62" s="61" customFormat="1" x14ac:dyDescent="0.2">
      <c r="B271" s="182"/>
      <c r="C271" s="67"/>
      <c r="D271" s="67"/>
      <c r="E271" s="67"/>
      <c r="F271" s="67"/>
      <c r="G271" s="67"/>
      <c r="H271" s="67"/>
      <c r="I271" s="136"/>
      <c r="J271" s="134"/>
      <c r="R271" s="67"/>
      <c r="S271" s="68"/>
      <c r="T271" s="131"/>
      <c r="U271" s="132"/>
      <c r="W271" s="88"/>
      <c r="Y271" s="182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136"/>
      <c r="AK271" s="134"/>
      <c r="AS271" s="67"/>
      <c r="AT271" s="68"/>
      <c r="AU271" s="133"/>
      <c r="AV271" s="132"/>
      <c r="AX271" s="88"/>
      <c r="AZ271" s="221"/>
      <c r="BA271" s="221"/>
      <c r="BB271" s="221"/>
      <c r="BC271" s="221"/>
      <c r="BD271" s="221"/>
      <c r="BE271" s="221"/>
      <c r="BF271" s="221"/>
      <c r="BG271" s="221"/>
      <c r="BH271" s="221"/>
      <c r="BI271" s="221"/>
      <c r="BJ271" s="221"/>
    </row>
    <row r="272" spans="2:62" s="61" customFormat="1" x14ac:dyDescent="0.2">
      <c r="B272" s="182"/>
      <c r="C272" s="67"/>
      <c r="D272" s="67"/>
      <c r="E272" s="67"/>
      <c r="F272" s="67"/>
      <c r="G272" s="67"/>
      <c r="H272" s="67"/>
      <c r="I272" s="136"/>
      <c r="J272" s="134"/>
      <c r="R272" s="67"/>
      <c r="S272" s="68"/>
      <c r="T272" s="131"/>
      <c r="U272" s="132"/>
      <c r="W272" s="88"/>
      <c r="Y272" s="182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136"/>
      <c r="AK272" s="134"/>
      <c r="AS272" s="67"/>
      <c r="AT272" s="68"/>
      <c r="AU272" s="133"/>
      <c r="AV272" s="132"/>
      <c r="AX272" s="88"/>
      <c r="AZ272" s="221"/>
      <c r="BA272" s="221"/>
      <c r="BB272" s="221"/>
      <c r="BC272" s="221"/>
      <c r="BD272" s="221"/>
      <c r="BE272" s="221"/>
      <c r="BF272" s="221"/>
      <c r="BG272" s="221"/>
      <c r="BH272" s="221"/>
      <c r="BI272" s="221"/>
      <c r="BJ272" s="221"/>
    </row>
    <row r="273" spans="2:62" s="61" customFormat="1" x14ac:dyDescent="0.2">
      <c r="B273" s="182"/>
      <c r="C273" s="67"/>
      <c r="D273" s="67"/>
      <c r="E273" s="67"/>
      <c r="F273" s="67"/>
      <c r="G273" s="67"/>
      <c r="H273" s="67"/>
      <c r="I273" s="136"/>
      <c r="J273" s="134"/>
      <c r="R273" s="67"/>
      <c r="S273" s="68"/>
      <c r="T273" s="131"/>
      <c r="U273" s="132"/>
      <c r="W273" s="88"/>
      <c r="Y273" s="182"/>
      <c r="Z273" s="67"/>
      <c r="AA273" s="67"/>
      <c r="AB273" s="67"/>
      <c r="AC273" s="67"/>
      <c r="AD273" s="67"/>
      <c r="AE273" s="67"/>
      <c r="AF273" s="67"/>
      <c r="AG273" s="67"/>
      <c r="AH273" s="67"/>
      <c r="AI273" s="67"/>
      <c r="AJ273" s="136"/>
      <c r="AK273" s="134"/>
      <c r="AS273" s="67"/>
      <c r="AT273" s="68"/>
      <c r="AU273" s="133"/>
      <c r="AV273" s="132"/>
      <c r="AX273" s="88"/>
      <c r="AZ273" s="221"/>
      <c r="BA273" s="221"/>
      <c r="BB273" s="221"/>
      <c r="BC273" s="221"/>
      <c r="BD273" s="221"/>
      <c r="BE273" s="221"/>
      <c r="BF273" s="221"/>
      <c r="BG273" s="221"/>
      <c r="BH273" s="221"/>
      <c r="BI273" s="221"/>
      <c r="BJ273" s="221"/>
    </row>
    <row r="274" spans="2:62" s="61" customFormat="1" x14ac:dyDescent="0.2">
      <c r="B274" s="182"/>
      <c r="C274" s="67"/>
      <c r="D274" s="67"/>
      <c r="E274" s="67"/>
      <c r="F274" s="67"/>
      <c r="G274" s="67"/>
      <c r="H274" s="67"/>
      <c r="I274" s="136"/>
      <c r="J274" s="134"/>
      <c r="R274" s="67"/>
      <c r="S274" s="68"/>
      <c r="T274" s="131"/>
      <c r="U274" s="132"/>
      <c r="W274" s="88"/>
      <c r="Y274" s="182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136"/>
      <c r="AK274" s="134"/>
      <c r="AS274" s="67"/>
      <c r="AT274" s="68"/>
      <c r="AU274" s="133"/>
      <c r="AV274" s="132"/>
      <c r="AX274" s="88"/>
      <c r="AZ274" s="221"/>
      <c r="BA274" s="221"/>
      <c r="BB274" s="221"/>
      <c r="BC274" s="221"/>
      <c r="BD274" s="221"/>
      <c r="BE274" s="221"/>
      <c r="BF274" s="221"/>
      <c r="BG274" s="221"/>
      <c r="BH274" s="221"/>
      <c r="BI274" s="221"/>
      <c r="BJ274" s="221"/>
    </row>
    <row r="275" spans="2:62" s="61" customFormat="1" x14ac:dyDescent="0.2">
      <c r="B275" s="182"/>
      <c r="C275" s="67"/>
      <c r="D275" s="67"/>
      <c r="E275" s="67"/>
      <c r="F275" s="67"/>
      <c r="G275" s="67"/>
      <c r="H275" s="67"/>
      <c r="I275" s="136"/>
      <c r="J275" s="134"/>
      <c r="R275" s="67"/>
      <c r="S275" s="68"/>
      <c r="T275" s="131"/>
      <c r="U275" s="132"/>
      <c r="W275" s="88"/>
      <c r="Y275" s="182"/>
      <c r="Z275" s="67"/>
      <c r="AA275" s="67"/>
      <c r="AB275" s="67"/>
      <c r="AC275" s="67"/>
      <c r="AD275" s="67"/>
      <c r="AE275" s="67"/>
      <c r="AF275" s="67"/>
      <c r="AG275" s="67"/>
      <c r="AH275" s="67"/>
      <c r="AI275" s="67"/>
      <c r="AJ275" s="136"/>
      <c r="AK275" s="134"/>
      <c r="AS275" s="67"/>
      <c r="AT275" s="68"/>
      <c r="AU275" s="133"/>
      <c r="AV275" s="132"/>
      <c r="AX275" s="88"/>
      <c r="AZ275" s="221"/>
      <c r="BA275" s="221"/>
      <c r="BB275" s="221"/>
      <c r="BC275" s="221"/>
      <c r="BD275" s="221"/>
      <c r="BE275" s="221"/>
      <c r="BF275" s="221"/>
      <c r="BG275" s="221"/>
      <c r="BH275" s="221"/>
      <c r="BI275" s="221"/>
      <c r="BJ275" s="221"/>
    </row>
    <row r="276" spans="2:62" s="61" customFormat="1" x14ac:dyDescent="0.2">
      <c r="B276" s="182"/>
      <c r="C276" s="67"/>
      <c r="D276" s="67"/>
      <c r="E276" s="67"/>
      <c r="F276" s="67"/>
      <c r="G276" s="67"/>
      <c r="H276" s="67"/>
      <c r="I276" s="136"/>
      <c r="J276" s="134"/>
      <c r="R276" s="67"/>
      <c r="S276" s="68"/>
      <c r="T276" s="131"/>
      <c r="U276" s="132"/>
      <c r="W276" s="88"/>
      <c r="Y276" s="182"/>
      <c r="Z276" s="67"/>
      <c r="AA276" s="67"/>
      <c r="AB276" s="67"/>
      <c r="AC276" s="67"/>
      <c r="AD276" s="67"/>
      <c r="AE276" s="67"/>
      <c r="AF276" s="67"/>
      <c r="AG276" s="67"/>
      <c r="AH276" s="67"/>
      <c r="AI276" s="67"/>
      <c r="AJ276" s="136"/>
      <c r="AK276" s="134"/>
      <c r="AS276" s="67"/>
      <c r="AT276" s="68"/>
      <c r="AU276" s="133"/>
      <c r="AV276" s="132"/>
      <c r="AX276" s="88"/>
      <c r="AZ276" s="221"/>
      <c r="BA276" s="221"/>
      <c r="BB276" s="221"/>
      <c r="BC276" s="221"/>
      <c r="BD276" s="221"/>
      <c r="BE276" s="221"/>
      <c r="BF276" s="221"/>
      <c r="BG276" s="221"/>
      <c r="BH276" s="221"/>
      <c r="BI276" s="221"/>
      <c r="BJ276" s="221"/>
    </row>
    <row r="277" spans="2:62" s="61" customFormat="1" x14ac:dyDescent="0.2">
      <c r="B277" s="182"/>
      <c r="C277" s="67"/>
      <c r="D277" s="67"/>
      <c r="E277" s="67"/>
      <c r="F277" s="67"/>
      <c r="G277" s="67"/>
      <c r="H277" s="67"/>
      <c r="I277" s="136"/>
      <c r="J277" s="134"/>
      <c r="R277" s="67"/>
      <c r="S277" s="68"/>
      <c r="T277" s="131"/>
      <c r="U277" s="132"/>
      <c r="W277" s="88"/>
      <c r="Y277" s="182"/>
      <c r="Z277" s="67"/>
      <c r="AA277" s="67"/>
      <c r="AB277" s="67"/>
      <c r="AC277" s="67"/>
      <c r="AD277" s="67"/>
      <c r="AE277" s="67"/>
      <c r="AF277" s="67"/>
      <c r="AG277" s="67"/>
      <c r="AH277" s="67"/>
      <c r="AI277" s="67"/>
      <c r="AJ277" s="136"/>
      <c r="AK277" s="134"/>
      <c r="AS277" s="67"/>
      <c r="AT277" s="68"/>
      <c r="AU277" s="133"/>
      <c r="AV277" s="132"/>
      <c r="AX277" s="88"/>
      <c r="AZ277" s="221"/>
      <c r="BA277" s="221"/>
      <c r="BB277" s="221"/>
      <c r="BC277" s="221"/>
      <c r="BD277" s="221"/>
      <c r="BE277" s="221"/>
      <c r="BF277" s="221"/>
      <c r="BG277" s="221"/>
      <c r="BH277" s="221"/>
      <c r="BI277" s="221"/>
      <c r="BJ277" s="221"/>
    </row>
    <row r="278" spans="2:62" s="61" customFormat="1" x14ac:dyDescent="0.2">
      <c r="B278" s="182"/>
      <c r="C278" s="67"/>
      <c r="D278" s="67"/>
      <c r="E278" s="67"/>
      <c r="F278" s="67"/>
      <c r="G278" s="67"/>
      <c r="H278" s="67"/>
      <c r="I278" s="136"/>
      <c r="J278" s="134"/>
      <c r="R278" s="67"/>
      <c r="S278" s="68"/>
      <c r="T278" s="131"/>
      <c r="U278" s="132"/>
      <c r="W278" s="88"/>
      <c r="Y278" s="182"/>
      <c r="Z278" s="67"/>
      <c r="AA278" s="67"/>
      <c r="AB278" s="67"/>
      <c r="AC278" s="67"/>
      <c r="AD278" s="67"/>
      <c r="AE278" s="67"/>
      <c r="AF278" s="67"/>
      <c r="AG278" s="67"/>
      <c r="AH278" s="67"/>
      <c r="AI278" s="67"/>
      <c r="AJ278" s="136"/>
      <c r="AK278" s="134"/>
      <c r="AS278" s="67"/>
      <c r="AT278" s="68"/>
      <c r="AU278" s="133"/>
      <c r="AV278" s="132"/>
      <c r="AX278" s="88"/>
      <c r="AZ278" s="221"/>
      <c r="BA278" s="221"/>
      <c r="BB278" s="221"/>
      <c r="BC278" s="221"/>
      <c r="BD278" s="221"/>
      <c r="BE278" s="221"/>
      <c r="BF278" s="221"/>
      <c r="BG278" s="221"/>
      <c r="BH278" s="221"/>
      <c r="BI278" s="221"/>
      <c r="BJ278" s="221"/>
    </row>
    <row r="279" spans="2:62" s="61" customFormat="1" x14ac:dyDescent="0.2">
      <c r="B279" s="182"/>
      <c r="C279" s="67"/>
      <c r="D279" s="67"/>
      <c r="E279" s="67"/>
      <c r="F279" s="67"/>
      <c r="G279" s="67"/>
      <c r="H279" s="67"/>
      <c r="I279" s="136"/>
      <c r="J279" s="134"/>
      <c r="R279" s="67"/>
      <c r="S279" s="68"/>
      <c r="T279" s="131"/>
      <c r="U279" s="132"/>
      <c r="W279" s="88"/>
      <c r="Y279" s="182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136"/>
      <c r="AK279" s="134"/>
      <c r="AS279" s="67"/>
      <c r="AT279" s="68"/>
      <c r="AU279" s="133"/>
      <c r="AV279" s="132"/>
      <c r="AX279" s="88"/>
      <c r="AZ279" s="221"/>
      <c r="BA279" s="221"/>
      <c r="BB279" s="221"/>
      <c r="BC279" s="221"/>
      <c r="BD279" s="221"/>
      <c r="BE279" s="221"/>
      <c r="BF279" s="221"/>
      <c r="BG279" s="221"/>
      <c r="BH279" s="221"/>
      <c r="BI279" s="221"/>
      <c r="BJ279" s="221"/>
    </row>
    <row r="280" spans="2:62" s="61" customFormat="1" x14ac:dyDescent="0.2">
      <c r="B280" s="182"/>
      <c r="C280" s="67"/>
      <c r="D280" s="67"/>
      <c r="E280" s="67"/>
      <c r="F280" s="67"/>
      <c r="G280" s="67"/>
      <c r="H280" s="67"/>
      <c r="I280" s="136"/>
      <c r="J280" s="134"/>
      <c r="R280" s="67"/>
      <c r="S280" s="68"/>
      <c r="T280" s="131"/>
      <c r="U280" s="132"/>
      <c r="W280" s="88"/>
      <c r="Y280" s="182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136"/>
      <c r="AK280" s="134"/>
      <c r="AS280" s="67"/>
      <c r="AT280" s="68"/>
      <c r="AU280" s="133"/>
      <c r="AV280" s="132"/>
      <c r="AX280" s="88"/>
      <c r="AZ280" s="221"/>
      <c r="BA280" s="221"/>
      <c r="BB280" s="221"/>
      <c r="BC280" s="221"/>
      <c r="BD280" s="221"/>
      <c r="BE280" s="221"/>
      <c r="BF280" s="221"/>
      <c r="BG280" s="221"/>
      <c r="BH280" s="221"/>
      <c r="BI280" s="221"/>
      <c r="BJ280" s="221"/>
    </row>
    <row r="281" spans="2:62" s="61" customFormat="1" x14ac:dyDescent="0.2">
      <c r="B281" s="182"/>
      <c r="C281" s="67"/>
      <c r="D281" s="67"/>
      <c r="E281" s="67"/>
      <c r="F281" s="67"/>
      <c r="G281" s="67"/>
      <c r="H281" s="67"/>
      <c r="I281" s="136"/>
      <c r="J281" s="134"/>
      <c r="R281" s="67"/>
      <c r="S281" s="68"/>
      <c r="T281" s="131"/>
      <c r="U281" s="132"/>
      <c r="W281" s="88"/>
      <c r="Y281" s="182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136"/>
      <c r="AK281" s="134"/>
      <c r="AS281" s="67"/>
      <c r="AT281" s="68"/>
      <c r="AU281" s="133"/>
      <c r="AV281" s="132"/>
      <c r="AX281" s="88"/>
      <c r="AZ281" s="221"/>
      <c r="BA281" s="221"/>
      <c r="BB281" s="221"/>
      <c r="BC281" s="221"/>
      <c r="BD281" s="221"/>
      <c r="BE281" s="221"/>
      <c r="BF281" s="221"/>
      <c r="BG281" s="221"/>
      <c r="BH281" s="221"/>
      <c r="BI281" s="221"/>
      <c r="BJ281" s="221"/>
    </row>
    <row r="282" spans="2:62" s="61" customFormat="1" x14ac:dyDescent="0.2">
      <c r="B282" s="182"/>
      <c r="C282" s="67"/>
      <c r="D282" s="67"/>
      <c r="E282" s="67"/>
      <c r="F282" s="67"/>
      <c r="G282" s="67"/>
      <c r="H282" s="67"/>
      <c r="I282" s="136"/>
      <c r="J282" s="134"/>
      <c r="R282" s="67"/>
      <c r="S282" s="68"/>
      <c r="T282" s="131"/>
      <c r="U282" s="132"/>
      <c r="W282" s="88"/>
      <c r="Y282" s="182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136"/>
      <c r="AK282" s="134"/>
      <c r="AS282" s="67"/>
      <c r="AT282" s="68"/>
      <c r="AU282" s="133"/>
      <c r="AV282" s="132"/>
      <c r="AX282" s="88"/>
      <c r="AZ282" s="221"/>
      <c r="BA282" s="221"/>
      <c r="BB282" s="221"/>
      <c r="BC282" s="221"/>
      <c r="BD282" s="221"/>
      <c r="BE282" s="221"/>
      <c r="BF282" s="221"/>
      <c r="BG282" s="221"/>
      <c r="BH282" s="221"/>
      <c r="BI282" s="221"/>
      <c r="BJ282" s="221"/>
    </row>
    <row r="283" spans="2:62" s="61" customFormat="1" x14ac:dyDescent="0.2">
      <c r="B283" s="182"/>
      <c r="C283" s="67"/>
      <c r="D283" s="67"/>
      <c r="E283" s="67"/>
      <c r="F283" s="67"/>
      <c r="G283" s="67"/>
      <c r="H283" s="67"/>
      <c r="I283" s="136"/>
      <c r="J283" s="134"/>
      <c r="R283" s="67"/>
      <c r="S283" s="68"/>
      <c r="T283" s="131"/>
      <c r="U283" s="132"/>
      <c r="W283" s="88"/>
      <c r="Y283" s="182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136"/>
      <c r="AK283" s="134"/>
      <c r="AS283" s="67"/>
      <c r="AT283" s="68"/>
      <c r="AU283" s="133"/>
      <c r="AV283" s="132"/>
      <c r="AX283" s="88"/>
      <c r="AZ283" s="221"/>
      <c r="BA283" s="221"/>
      <c r="BB283" s="221"/>
      <c r="BC283" s="221"/>
      <c r="BD283" s="221"/>
      <c r="BE283" s="221"/>
      <c r="BF283" s="221"/>
      <c r="BG283" s="221"/>
      <c r="BH283" s="221"/>
      <c r="BI283" s="221"/>
      <c r="BJ283" s="221"/>
    </row>
    <row r="284" spans="2:62" s="61" customFormat="1" x14ac:dyDescent="0.2">
      <c r="B284" s="182"/>
      <c r="C284" s="67"/>
      <c r="D284" s="67"/>
      <c r="E284" s="67"/>
      <c r="F284" s="67"/>
      <c r="G284" s="67"/>
      <c r="H284" s="67"/>
      <c r="I284" s="136"/>
      <c r="J284" s="134"/>
      <c r="R284" s="67"/>
      <c r="S284" s="68"/>
      <c r="T284" s="131"/>
      <c r="U284" s="132"/>
      <c r="W284" s="88"/>
      <c r="Y284" s="182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136"/>
      <c r="AK284" s="134"/>
      <c r="AS284" s="67"/>
      <c r="AT284" s="68"/>
      <c r="AU284" s="133"/>
      <c r="AV284" s="132"/>
      <c r="AX284" s="88"/>
      <c r="AZ284" s="221"/>
      <c r="BA284" s="221"/>
      <c r="BB284" s="221"/>
      <c r="BC284" s="221"/>
      <c r="BD284" s="221"/>
      <c r="BE284" s="221"/>
      <c r="BF284" s="221"/>
      <c r="BG284" s="221"/>
      <c r="BH284" s="221"/>
      <c r="BI284" s="221"/>
      <c r="BJ284" s="221"/>
    </row>
    <row r="285" spans="2:62" s="61" customFormat="1" x14ac:dyDescent="0.2">
      <c r="B285" s="182"/>
      <c r="C285" s="67"/>
      <c r="D285" s="67"/>
      <c r="E285" s="67"/>
      <c r="F285" s="67"/>
      <c r="G285" s="67"/>
      <c r="H285" s="67"/>
      <c r="I285" s="136"/>
      <c r="J285" s="134"/>
      <c r="R285" s="67"/>
      <c r="S285" s="68"/>
      <c r="T285" s="131"/>
      <c r="U285" s="132"/>
      <c r="W285" s="88"/>
      <c r="Y285" s="182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136"/>
      <c r="AK285" s="134"/>
      <c r="AS285" s="67"/>
      <c r="AT285" s="68"/>
      <c r="AU285" s="133"/>
      <c r="AV285" s="132"/>
      <c r="AX285" s="88"/>
      <c r="AZ285" s="221"/>
      <c r="BA285" s="221"/>
      <c r="BB285" s="221"/>
      <c r="BC285" s="221"/>
      <c r="BD285" s="221"/>
      <c r="BE285" s="221"/>
      <c r="BF285" s="221"/>
      <c r="BG285" s="221"/>
      <c r="BH285" s="221"/>
      <c r="BI285" s="221"/>
      <c r="BJ285" s="221"/>
    </row>
    <row r="286" spans="2:62" s="61" customFormat="1" x14ac:dyDescent="0.2">
      <c r="B286" s="182"/>
      <c r="C286" s="67"/>
      <c r="D286" s="67"/>
      <c r="E286" s="67"/>
      <c r="F286" s="67"/>
      <c r="G286" s="67"/>
      <c r="H286" s="67"/>
      <c r="I286" s="136"/>
      <c r="J286" s="134"/>
      <c r="R286" s="67"/>
      <c r="S286" s="68"/>
      <c r="T286" s="131"/>
      <c r="U286" s="132"/>
      <c r="W286" s="88"/>
      <c r="Y286" s="182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136"/>
      <c r="AK286" s="134"/>
      <c r="AS286" s="67"/>
      <c r="AT286" s="68"/>
      <c r="AU286" s="133"/>
      <c r="AV286" s="132"/>
      <c r="AX286" s="88"/>
      <c r="AZ286" s="221"/>
      <c r="BA286" s="221"/>
      <c r="BB286" s="221"/>
      <c r="BC286" s="221"/>
      <c r="BD286" s="221"/>
      <c r="BE286" s="221"/>
      <c r="BF286" s="221"/>
      <c r="BG286" s="221"/>
      <c r="BH286" s="221"/>
      <c r="BI286" s="221"/>
      <c r="BJ286" s="221"/>
    </row>
    <row r="287" spans="2:62" s="61" customFormat="1" x14ac:dyDescent="0.2">
      <c r="B287" s="182"/>
      <c r="C287" s="67"/>
      <c r="D287" s="67"/>
      <c r="E287" s="67"/>
      <c r="F287" s="67"/>
      <c r="G287" s="67"/>
      <c r="H287" s="67"/>
      <c r="I287" s="136"/>
      <c r="J287" s="134"/>
      <c r="R287" s="67"/>
      <c r="S287" s="68"/>
      <c r="T287" s="131"/>
      <c r="U287" s="132"/>
      <c r="W287" s="88"/>
      <c r="Y287" s="182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136"/>
      <c r="AK287" s="134"/>
      <c r="AS287" s="67"/>
      <c r="AT287" s="68"/>
      <c r="AU287" s="133"/>
      <c r="AV287" s="132"/>
      <c r="AX287" s="88"/>
      <c r="AZ287" s="221"/>
      <c r="BA287" s="221"/>
      <c r="BB287" s="221"/>
      <c r="BC287" s="221"/>
      <c r="BD287" s="221"/>
      <c r="BE287" s="221"/>
      <c r="BF287" s="221"/>
      <c r="BG287" s="221"/>
      <c r="BH287" s="221"/>
      <c r="BI287" s="221"/>
      <c r="BJ287" s="221"/>
    </row>
    <row r="288" spans="2:62" s="61" customFormat="1" x14ac:dyDescent="0.2">
      <c r="B288" s="182"/>
      <c r="C288" s="67"/>
      <c r="D288" s="67"/>
      <c r="E288" s="67"/>
      <c r="F288" s="67"/>
      <c r="G288" s="67"/>
      <c r="H288" s="67"/>
      <c r="I288" s="136"/>
      <c r="J288" s="134"/>
      <c r="R288" s="67"/>
      <c r="S288" s="68"/>
      <c r="T288" s="131"/>
      <c r="U288" s="132"/>
      <c r="W288" s="88"/>
      <c r="Y288" s="182"/>
      <c r="Z288" s="67"/>
      <c r="AA288" s="67"/>
      <c r="AB288" s="67"/>
      <c r="AC288" s="67"/>
      <c r="AD288" s="67"/>
      <c r="AE288" s="67"/>
      <c r="AF288" s="67"/>
      <c r="AG288" s="67"/>
      <c r="AH288" s="67"/>
      <c r="AI288" s="67"/>
      <c r="AJ288" s="136"/>
      <c r="AK288" s="134"/>
      <c r="AS288" s="67"/>
      <c r="AT288" s="68"/>
      <c r="AU288" s="133"/>
      <c r="AV288" s="132"/>
      <c r="AX288" s="88"/>
      <c r="AZ288" s="221"/>
      <c r="BA288" s="221"/>
      <c r="BB288" s="221"/>
      <c r="BC288" s="221"/>
      <c r="BD288" s="221"/>
      <c r="BE288" s="221"/>
      <c r="BF288" s="221"/>
      <c r="BG288" s="221"/>
      <c r="BH288" s="221"/>
      <c r="BI288" s="221"/>
      <c r="BJ288" s="221"/>
    </row>
    <row r="289" spans="2:62" s="61" customFormat="1" x14ac:dyDescent="0.2">
      <c r="B289" s="182"/>
      <c r="C289" s="67"/>
      <c r="D289" s="67"/>
      <c r="E289" s="67"/>
      <c r="F289" s="67"/>
      <c r="G289" s="67"/>
      <c r="H289" s="67"/>
      <c r="I289" s="136"/>
      <c r="J289" s="134"/>
      <c r="R289" s="67"/>
      <c r="S289" s="68"/>
      <c r="T289" s="131"/>
      <c r="U289" s="132"/>
      <c r="W289" s="88"/>
      <c r="Y289" s="182"/>
      <c r="Z289" s="67"/>
      <c r="AA289" s="67"/>
      <c r="AB289" s="67"/>
      <c r="AC289" s="67"/>
      <c r="AD289" s="67"/>
      <c r="AE289" s="67"/>
      <c r="AF289" s="67"/>
      <c r="AG289" s="67"/>
      <c r="AH289" s="67"/>
      <c r="AI289" s="67"/>
      <c r="AJ289" s="136"/>
      <c r="AK289" s="134"/>
      <c r="AS289" s="67"/>
      <c r="AT289" s="68"/>
      <c r="AU289" s="133"/>
      <c r="AV289" s="132"/>
      <c r="AX289" s="88"/>
      <c r="AZ289" s="221"/>
      <c r="BA289" s="221"/>
      <c r="BB289" s="221"/>
      <c r="BC289" s="221"/>
      <c r="BD289" s="221"/>
      <c r="BE289" s="221"/>
      <c r="BF289" s="221"/>
      <c r="BG289" s="221"/>
      <c r="BH289" s="221"/>
      <c r="BI289" s="221"/>
      <c r="BJ289" s="221"/>
    </row>
    <row r="290" spans="2:62" s="61" customFormat="1" x14ac:dyDescent="0.2">
      <c r="B290" s="182"/>
      <c r="C290" s="67"/>
      <c r="D290" s="67"/>
      <c r="E290" s="67"/>
      <c r="F290" s="67"/>
      <c r="G290" s="67"/>
      <c r="H290" s="67"/>
      <c r="I290" s="136"/>
      <c r="J290" s="134"/>
      <c r="R290" s="67"/>
      <c r="S290" s="68"/>
      <c r="T290" s="131"/>
      <c r="U290" s="132"/>
      <c r="W290" s="88"/>
      <c r="Y290" s="182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136"/>
      <c r="AK290" s="134"/>
      <c r="AS290" s="67"/>
      <c r="AT290" s="68"/>
      <c r="AU290" s="133"/>
      <c r="AV290" s="132"/>
      <c r="AX290" s="88"/>
      <c r="AZ290" s="221"/>
      <c r="BA290" s="221"/>
      <c r="BB290" s="221"/>
      <c r="BC290" s="221"/>
      <c r="BD290" s="221"/>
      <c r="BE290" s="221"/>
      <c r="BF290" s="221"/>
      <c r="BG290" s="221"/>
      <c r="BH290" s="221"/>
      <c r="BI290" s="221"/>
      <c r="BJ290" s="221"/>
    </row>
    <row r="291" spans="2:62" s="61" customFormat="1" x14ac:dyDescent="0.2">
      <c r="B291" s="182"/>
      <c r="C291" s="67"/>
      <c r="D291" s="67"/>
      <c r="E291" s="67"/>
      <c r="F291" s="67"/>
      <c r="G291" s="67"/>
      <c r="H291" s="67"/>
      <c r="I291" s="136"/>
      <c r="J291" s="134"/>
      <c r="R291" s="67"/>
      <c r="S291" s="68"/>
      <c r="T291" s="131"/>
      <c r="U291" s="132"/>
      <c r="W291" s="88"/>
      <c r="Y291" s="182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136"/>
      <c r="AK291" s="134"/>
      <c r="AS291" s="67"/>
      <c r="AT291" s="68"/>
      <c r="AU291" s="133"/>
      <c r="AV291" s="132"/>
      <c r="AX291" s="88"/>
      <c r="AZ291" s="221"/>
      <c r="BA291" s="221"/>
      <c r="BB291" s="221"/>
      <c r="BC291" s="221"/>
      <c r="BD291" s="221"/>
      <c r="BE291" s="221"/>
      <c r="BF291" s="221"/>
      <c r="BG291" s="221"/>
      <c r="BH291" s="221"/>
      <c r="BI291" s="221"/>
      <c r="BJ291" s="221"/>
    </row>
    <row r="292" spans="2:62" s="61" customFormat="1" x14ac:dyDescent="0.2">
      <c r="B292" s="182"/>
      <c r="C292" s="67"/>
      <c r="D292" s="67"/>
      <c r="E292" s="67"/>
      <c r="F292" s="67"/>
      <c r="G292" s="67"/>
      <c r="H292" s="67"/>
      <c r="I292" s="136"/>
      <c r="J292" s="134"/>
      <c r="R292" s="67"/>
      <c r="S292" s="68"/>
      <c r="T292" s="131"/>
      <c r="U292" s="132"/>
      <c r="W292" s="88"/>
      <c r="Y292" s="182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136"/>
      <c r="AK292" s="134"/>
      <c r="AS292" s="67"/>
      <c r="AT292" s="68"/>
      <c r="AU292" s="133"/>
      <c r="AV292" s="132"/>
      <c r="AX292" s="88"/>
      <c r="AZ292" s="221"/>
      <c r="BA292" s="221"/>
      <c r="BB292" s="221"/>
      <c r="BC292" s="221"/>
      <c r="BD292" s="221"/>
      <c r="BE292" s="221"/>
      <c r="BF292" s="221"/>
      <c r="BG292" s="221"/>
      <c r="BH292" s="221"/>
      <c r="BI292" s="221"/>
      <c r="BJ292" s="221"/>
    </row>
    <row r="293" spans="2:62" s="61" customFormat="1" x14ac:dyDescent="0.2">
      <c r="B293" s="182"/>
      <c r="C293" s="67"/>
      <c r="D293" s="67"/>
      <c r="E293" s="67"/>
      <c r="F293" s="67"/>
      <c r="G293" s="67"/>
      <c r="H293" s="67"/>
      <c r="I293" s="136"/>
      <c r="J293" s="134"/>
      <c r="R293" s="67"/>
      <c r="S293" s="68"/>
      <c r="T293" s="131"/>
      <c r="U293" s="132"/>
      <c r="W293" s="88"/>
      <c r="Y293" s="182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136"/>
      <c r="AK293" s="134"/>
      <c r="AS293" s="67"/>
      <c r="AT293" s="68"/>
      <c r="AU293" s="133"/>
      <c r="AV293" s="132"/>
      <c r="AX293" s="88"/>
      <c r="AZ293" s="221"/>
      <c r="BA293" s="221"/>
      <c r="BB293" s="221"/>
      <c r="BC293" s="221"/>
      <c r="BD293" s="221"/>
      <c r="BE293" s="221"/>
      <c r="BF293" s="221"/>
      <c r="BG293" s="221"/>
      <c r="BH293" s="221"/>
      <c r="BI293" s="221"/>
      <c r="BJ293" s="221"/>
    </row>
    <row r="294" spans="2:62" s="61" customFormat="1" x14ac:dyDescent="0.2">
      <c r="B294" s="182"/>
      <c r="C294" s="67"/>
      <c r="D294" s="67"/>
      <c r="E294" s="67"/>
      <c r="F294" s="67"/>
      <c r="G294" s="67"/>
      <c r="H294" s="67"/>
      <c r="I294" s="136"/>
      <c r="J294" s="134"/>
      <c r="R294" s="67"/>
      <c r="S294" s="68"/>
      <c r="T294" s="131"/>
      <c r="U294" s="132"/>
      <c r="W294" s="88"/>
      <c r="Y294" s="182"/>
      <c r="Z294" s="67"/>
      <c r="AA294" s="67"/>
      <c r="AB294" s="67"/>
      <c r="AC294" s="67"/>
      <c r="AD294" s="67"/>
      <c r="AE294" s="67"/>
      <c r="AF294" s="67"/>
      <c r="AG294" s="67"/>
      <c r="AH294" s="67"/>
      <c r="AI294" s="67"/>
      <c r="AJ294" s="136"/>
      <c r="AK294" s="134"/>
      <c r="AS294" s="67"/>
      <c r="AT294" s="68"/>
      <c r="AU294" s="133"/>
      <c r="AV294" s="132"/>
      <c r="AX294" s="88"/>
      <c r="AZ294" s="221"/>
      <c r="BA294" s="221"/>
      <c r="BB294" s="221"/>
      <c r="BC294" s="221"/>
      <c r="BD294" s="221"/>
      <c r="BE294" s="221"/>
      <c r="BF294" s="221"/>
      <c r="BG294" s="221"/>
      <c r="BH294" s="221"/>
      <c r="BI294" s="221"/>
      <c r="BJ294" s="221"/>
    </row>
    <row r="295" spans="2:62" s="61" customFormat="1" x14ac:dyDescent="0.2">
      <c r="B295" s="182"/>
      <c r="C295" s="67"/>
      <c r="D295" s="67"/>
      <c r="E295" s="67"/>
      <c r="F295" s="67"/>
      <c r="G295" s="67"/>
      <c r="H295" s="67"/>
      <c r="I295" s="136"/>
      <c r="J295" s="134"/>
      <c r="R295" s="67"/>
      <c r="S295" s="68"/>
      <c r="T295" s="131"/>
      <c r="U295" s="132"/>
      <c r="W295" s="88"/>
      <c r="Y295" s="182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136"/>
      <c r="AK295" s="134"/>
      <c r="AS295" s="67"/>
      <c r="AT295" s="68"/>
      <c r="AU295" s="133"/>
      <c r="AV295" s="132"/>
      <c r="AX295" s="88"/>
      <c r="AZ295" s="221"/>
      <c r="BA295" s="221"/>
      <c r="BB295" s="221"/>
      <c r="BC295" s="221"/>
      <c r="BD295" s="221"/>
      <c r="BE295" s="221"/>
      <c r="BF295" s="221"/>
      <c r="BG295" s="221"/>
      <c r="BH295" s="221"/>
      <c r="BI295" s="221"/>
      <c r="BJ295" s="221"/>
    </row>
    <row r="296" spans="2:62" s="61" customFormat="1" x14ac:dyDescent="0.2">
      <c r="B296" s="182"/>
      <c r="C296" s="67"/>
      <c r="D296" s="67"/>
      <c r="E296" s="67"/>
      <c r="F296" s="67"/>
      <c r="G296" s="67"/>
      <c r="H296" s="67"/>
      <c r="I296" s="136"/>
      <c r="J296" s="134"/>
      <c r="R296" s="67"/>
      <c r="S296" s="68"/>
      <c r="T296" s="131"/>
      <c r="U296" s="132"/>
      <c r="W296" s="88"/>
      <c r="Y296" s="182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136"/>
      <c r="AK296" s="134"/>
      <c r="AS296" s="67"/>
      <c r="AT296" s="68"/>
      <c r="AU296" s="133"/>
      <c r="AV296" s="132"/>
      <c r="AX296" s="88"/>
      <c r="AZ296" s="221"/>
      <c r="BA296" s="221"/>
      <c r="BB296" s="221"/>
      <c r="BC296" s="221"/>
      <c r="BD296" s="221"/>
      <c r="BE296" s="221"/>
      <c r="BF296" s="221"/>
      <c r="BG296" s="221"/>
      <c r="BH296" s="221"/>
      <c r="BI296" s="221"/>
      <c r="BJ296" s="221"/>
    </row>
    <row r="297" spans="2:62" s="61" customFormat="1" x14ac:dyDescent="0.2">
      <c r="B297" s="182"/>
      <c r="C297" s="67"/>
      <c r="D297" s="67"/>
      <c r="E297" s="67"/>
      <c r="F297" s="67"/>
      <c r="G297" s="67"/>
      <c r="H297" s="67"/>
      <c r="I297" s="136"/>
      <c r="J297" s="134"/>
      <c r="R297" s="67"/>
      <c r="S297" s="68"/>
      <c r="T297" s="131"/>
      <c r="U297" s="132"/>
      <c r="W297" s="88"/>
      <c r="Y297" s="182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136"/>
      <c r="AK297" s="134"/>
      <c r="AS297" s="67"/>
      <c r="AT297" s="68"/>
      <c r="AU297" s="133"/>
      <c r="AV297" s="132"/>
      <c r="AX297" s="88"/>
      <c r="AZ297" s="221"/>
      <c r="BA297" s="221"/>
      <c r="BB297" s="221"/>
      <c r="BC297" s="221"/>
      <c r="BD297" s="221"/>
      <c r="BE297" s="221"/>
      <c r="BF297" s="221"/>
      <c r="BG297" s="221"/>
      <c r="BH297" s="221"/>
      <c r="BI297" s="221"/>
      <c r="BJ297" s="221"/>
    </row>
    <row r="298" spans="2:62" s="61" customFormat="1" x14ac:dyDescent="0.2">
      <c r="B298" s="182"/>
      <c r="C298" s="67"/>
      <c r="D298" s="67"/>
      <c r="E298" s="67"/>
      <c r="F298" s="67"/>
      <c r="G298" s="67"/>
      <c r="H298" s="67"/>
      <c r="I298" s="136"/>
      <c r="J298" s="134"/>
      <c r="R298" s="67"/>
      <c r="S298" s="68"/>
      <c r="T298" s="131"/>
      <c r="U298" s="132"/>
      <c r="W298" s="88"/>
      <c r="Y298" s="182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136"/>
      <c r="AK298" s="134"/>
      <c r="AS298" s="67"/>
      <c r="AT298" s="68"/>
      <c r="AU298" s="133"/>
      <c r="AV298" s="132"/>
      <c r="AX298" s="88"/>
      <c r="AZ298" s="221"/>
      <c r="BA298" s="221"/>
      <c r="BB298" s="221"/>
      <c r="BC298" s="221"/>
      <c r="BD298" s="221"/>
      <c r="BE298" s="221"/>
      <c r="BF298" s="221"/>
      <c r="BG298" s="221"/>
      <c r="BH298" s="221"/>
      <c r="BI298" s="221"/>
      <c r="BJ298" s="221"/>
    </row>
    <row r="299" spans="2:62" s="61" customFormat="1" x14ac:dyDescent="0.2">
      <c r="B299" s="182"/>
      <c r="C299" s="67"/>
      <c r="D299" s="67"/>
      <c r="E299" s="67"/>
      <c r="F299" s="67"/>
      <c r="G299" s="67"/>
      <c r="H299" s="67"/>
      <c r="I299" s="136"/>
      <c r="J299" s="134"/>
      <c r="R299" s="67"/>
      <c r="S299" s="68"/>
      <c r="T299" s="131"/>
      <c r="U299" s="132"/>
      <c r="W299" s="88"/>
      <c r="Y299" s="182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136"/>
      <c r="AK299" s="134"/>
      <c r="AS299" s="67"/>
      <c r="AT299" s="68"/>
      <c r="AU299" s="133"/>
      <c r="AV299" s="132"/>
      <c r="AX299" s="88"/>
      <c r="AZ299" s="221"/>
      <c r="BA299" s="221"/>
      <c r="BB299" s="221"/>
      <c r="BC299" s="221"/>
      <c r="BD299" s="221"/>
      <c r="BE299" s="221"/>
      <c r="BF299" s="221"/>
      <c r="BG299" s="221"/>
      <c r="BH299" s="221"/>
      <c r="BI299" s="221"/>
      <c r="BJ299" s="221"/>
    </row>
    <row r="300" spans="2:62" s="61" customFormat="1" x14ac:dyDescent="0.2">
      <c r="B300" s="182"/>
      <c r="C300" s="67"/>
      <c r="D300" s="67"/>
      <c r="E300" s="67"/>
      <c r="F300" s="67"/>
      <c r="G300" s="67"/>
      <c r="H300" s="67"/>
      <c r="I300" s="136"/>
      <c r="J300" s="134"/>
      <c r="R300" s="67"/>
      <c r="S300" s="68"/>
      <c r="T300" s="131"/>
      <c r="U300" s="132"/>
      <c r="W300" s="88"/>
      <c r="Y300" s="182"/>
      <c r="Z300" s="67"/>
      <c r="AA300" s="67"/>
      <c r="AB300" s="67"/>
      <c r="AC300" s="67"/>
      <c r="AD300" s="67"/>
      <c r="AE300" s="67"/>
      <c r="AF300" s="67"/>
      <c r="AG300" s="67"/>
      <c r="AH300" s="67"/>
      <c r="AI300" s="67"/>
      <c r="AJ300" s="136"/>
      <c r="AK300" s="134"/>
      <c r="AS300" s="67"/>
      <c r="AT300" s="68"/>
      <c r="AU300" s="133"/>
      <c r="AV300" s="132"/>
      <c r="AX300" s="88"/>
      <c r="AZ300" s="221"/>
      <c r="BA300" s="221"/>
      <c r="BB300" s="221"/>
      <c r="BC300" s="221"/>
      <c r="BD300" s="221"/>
      <c r="BE300" s="221"/>
      <c r="BF300" s="221"/>
      <c r="BG300" s="221"/>
      <c r="BH300" s="221"/>
      <c r="BI300" s="221"/>
      <c r="BJ300" s="221"/>
    </row>
    <row r="301" spans="2:62" s="61" customFormat="1" x14ac:dyDescent="0.2">
      <c r="B301" s="182"/>
      <c r="C301" s="67"/>
      <c r="D301" s="67"/>
      <c r="E301" s="67"/>
      <c r="F301" s="67"/>
      <c r="G301" s="67"/>
      <c r="H301" s="67"/>
      <c r="I301" s="136"/>
      <c r="J301" s="134"/>
      <c r="R301" s="67"/>
      <c r="S301" s="68"/>
      <c r="T301" s="131"/>
      <c r="U301" s="132"/>
      <c r="W301" s="88"/>
      <c r="Y301" s="182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136"/>
      <c r="AK301" s="134"/>
      <c r="AS301" s="67"/>
      <c r="AT301" s="68"/>
      <c r="AU301" s="133"/>
      <c r="AV301" s="132"/>
      <c r="AX301" s="88"/>
      <c r="AZ301" s="221"/>
      <c r="BA301" s="221"/>
      <c r="BB301" s="221"/>
      <c r="BC301" s="221"/>
      <c r="BD301" s="221"/>
      <c r="BE301" s="221"/>
      <c r="BF301" s="221"/>
      <c r="BG301" s="221"/>
      <c r="BH301" s="221"/>
      <c r="BI301" s="221"/>
      <c r="BJ301" s="221"/>
    </row>
    <row r="302" spans="2:62" s="61" customFormat="1" x14ac:dyDescent="0.2">
      <c r="B302" s="182"/>
      <c r="C302" s="67"/>
      <c r="D302" s="67"/>
      <c r="E302" s="67"/>
      <c r="F302" s="67"/>
      <c r="G302" s="67"/>
      <c r="H302" s="67"/>
      <c r="I302" s="136"/>
      <c r="J302" s="134"/>
      <c r="R302" s="67"/>
      <c r="S302" s="68"/>
      <c r="T302" s="131"/>
      <c r="U302" s="132"/>
      <c r="W302" s="88"/>
      <c r="Y302" s="182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136"/>
      <c r="AK302" s="134"/>
      <c r="AS302" s="67"/>
      <c r="AT302" s="68"/>
      <c r="AU302" s="133"/>
      <c r="AV302" s="132"/>
      <c r="AX302" s="88"/>
      <c r="AZ302" s="221"/>
      <c r="BA302" s="221"/>
      <c r="BB302" s="221"/>
      <c r="BC302" s="221"/>
      <c r="BD302" s="221"/>
      <c r="BE302" s="221"/>
      <c r="BF302" s="221"/>
      <c r="BG302" s="221"/>
      <c r="BH302" s="221"/>
      <c r="BI302" s="221"/>
      <c r="BJ302" s="221"/>
    </row>
    <row r="303" spans="2:62" s="61" customFormat="1" x14ac:dyDescent="0.2">
      <c r="B303" s="182"/>
      <c r="C303" s="67"/>
      <c r="D303" s="67"/>
      <c r="E303" s="67"/>
      <c r="F303" s="67"/>
      <c r="G303" s="67"/>
      <c r="H303" s="67"/>
      <c r="I303" s="136"/>
      <c r="J303" s="134"/>
      <c r="R303" s="67"/>
      <c r="S303" s="68"/>
      <c r="T303" s="131"/>
      <c r="U303" s="132"/>
      <c r="W303" s="88"/>
      <c r="Y303" s="182"/>
      <c r="Z303" s="67"/>
      <c r="AA303" s="67"/>
      <c r="AB303" s="67"/>
      <c r="AC303" s="67"/>
      <c r="AD303" s="67"/>
      <c r="AE303" s="67"/>
      <c r="AF303" s="67"/>
      <c r="AG303" s="67"/>
      <c r="AH303" s="67"/>
      <c r="AI303" s="67"/>
      <c r="AJ303" s="136"/>
      <c r="AK303" s="134"/>
      <c r="AS303" s="67"/>
      <c r="AT303" s="68"/>
      <c r="AU303" s="133"/>
      <c r="AV303" s="132"/>
      <c r="AX303" s="88"/>
      <c r="AZ303" s="221"/>
      <c r="BA303" s="221"/>
      <c r="BB303" s="221"/>
      <c r="BC303" s="221"/>
      <c r="BD303" s="221"/>
      <c r="BE303" s="221"/>
      <c r="BF303" s="221"/>
      <c r="BG303" s="221"/>
      <c r="BH303" s="221"/>
      <c r="BI303" s="221"/>
      <c r="BJ303" s="221"/>
    </row>
    <row r="304" spans="2:62" s="61" customFormat="1" x14ac:dyDescent="0.2">
      <c r="B304" s="182"/>
      <c r="C304" s="67"/>
      <c r="D304" s="67"/>
      <c r="E304" s="67"/>
      <c r="F304" s="67"/>
      <c r="G304" s="67"/>
      <c r="H304" s="67"/>
      <c r="I304" s="136"/>
      <c r="J304" s="134"/>
      <c r="R304" s="67"/>
      <c r="S304" s="68"/>
      <c r="T304" s="131"/>
      <c r="U304" s="132"/>
      <c r="W304" s="88"/>
      <c r="Y304" s="182"/>
      <c r="Z304" s="67"/>
      <c r="AA304" s="67"/>
      <c r="AB304" s="67"/>
      <c r="AC304" s="67"/>
      <c r="AD304" s="67"/>
      <c r="AE304" s="67"/>
      <c r="AF304" s="67"/>
      <c r="AG304" s="67"/>
      <c r="AH304" s="67"/>
      <c r="AI304" s="67"/>
      <c r="AJ304" s="136"/>
      <c r="AK304" s="134"/>
      <c r="AS304" s="67"/>
      <c r="AT304" s="68"/>
      <c r="AU304" s="133"/>
      <c r="AV304" s="132"/>
      <c r="AX304" s="88"/>
      <c r="AZ304" s="221"/>
      <c r="BA304" s="221"/>
      <c r="BB304" s="221"/>
      <c r="BC304" s="221"/>
      <c r="BD304" s="221"/>
      <c r="BE304" s="221"/>
      <c r="BF304" s="221"/>
      <c r="BG304" s="221"/>
      <c r="BH304" s="221"/>
      <c r="BI304" s="221"/>
      <c r="BJ304" s="221"/>
    </row>
    <row r="305" spans="2:62" s="61" customFormat="1" x14ac:dyDescent="0.2">
      <c r="B305" s="182"/>
      <c r="C305" s="67"/>
      <c r="D305" s="67"/>
      <c r="E305" s="67"/>
      <c r="F305" s="67"/>
      <c r="G305" s="67"/>
      <c r="H305" s="67"/>
      <c r="I305" s="136"/>
      <c r="J305" s="134"/>
      <c r="R305" s="67"/>
      <c r="S305" s="68"/>
      <c r="T305" s="131"/>
      <c r="U305" s="132"/>
      <c r="W305" s="88"/>
      <c r="Y305" s="182"/>
      <c r="Z305" s="67"/>
      <c r="AA305" s="67"/>
      <c r="AB305" s="67"/>
      <c r="AC305" s="67"/>
      <c r="AD305" s="67"/>
      <c r="AE305" s="67"/>
      <c r="AF305" s="67"/>
      <c r="AG305" s="67"/>
      <c r="AH305" s="67"/>
      <c r="AI305" s="67"/>
      <c r="AJ305" s="136"/>
      <c r="AK305" s="134"/>
      <c r="AS305" s="67"/>
      <c r="AT305" s="68"/>
      <c r="AU305" s="133"/>
      <c r="AV305" s="132"/>
      <c r="AX305" s="88"/>
      <c r="AZ305" s="221"/>
      <c r="BA305" s="221"/>
      <c r="BB305" s="221"/>
      <c r="BC305" s="221"/>
      <c r="BD305" s="221"/>
      <c r="BE305" s="221"/>
      <c r="BF305" s="221"/>
      <c r="BG305" s="221"/>
      <c r="BH305" s="221"/>
      <c r="BI305" s="221"/>
      <c r="BJ305" s="221"/>
    </row>
    <row r="306" spans="2:62" s="61" customFormat="1" x14ac:dyDescent="0.2">
      <c r="B306" s="182"/>
      <c r="C306" s="67"/>
      <c r="D306" s="67"/>
      <c r="E306" s="67"/>
      <c r="F306" s="67"/>
      <c r="G306" s="67"/>
      <c r="H306" s="67"/>
      <c r="I306" s="136"/>
      <c r="J306" s="134"/>
      <c r="R306" s="67"/>
      <c r="S306" s="68"/>
      <c r="T306" s="131"/>
      <c r="U306" s="132"/>
      <c r="W306" s="88"/>
      <c r="Y306" s="182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136"/>
      <c r="AK306" s="134"/>
      <c r="AS306" s="67"/>
      <c r="AT306" s="68"/>
      <c r="AU306" s="133"/>
      <c r="AV306" s="132"/>
      <c r="AX306" s="88"/>
      <c r="AZ306" s="221"/>
      <c r="BA306" s="221"/>
      <c r="BB306" s="221"/>
      <c r="BC306" s="221"/>
      <c r="BD306" s="221"/>
      <c r="BE306" s="221"/>
      <c r="BF306" s="221"/>
      <c r="BG306" s="221"/>
      <c r="BH306" s="221"/>
      <c r="BI306" s="221"/>
      <c r="BJ306" s="221"/>
    </row>
    <row r="307" spans="2:62" s="61" customFormat="1" x14ac:dyDescent="0.2">
      <c r="B307" s="182"/>
      <c r="C307" s="67"/>
      <c r="D307" s="67"/>
      <c r="E307" s="67"/>
      <c r="F307" s="67"/>
      <c r="G307" s="67"/>
      <c r="H307" s="67"/>
      <c r="I307" s="136"/>
      <c r="J307" s="134"/>
      <c r="R307" s="67"/>
      <c r="S307" s="68"/>
      <c r="T307" s="131"/>
      <c r="U307" s="132"/>
      <c r="W307" s="88"/>
      <c r="Y307" s="182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136"/>
      <c r="AK307" s="134"/>
      <c r="AS307" s="67"/>
      <c r="AT307" s="68"/>
      <c r="AU307" s="133"/>
      <c r="AV307" s="132"/>
      <c r="AX307" s="88"/>
      <c r="AZ307" s="221"/>
      <c r="BA307" s="221"/>
      <c r="BB307" s="221"/>
      <c r="BC307" s="221"/>
      <c r="BD307" s="221"/>
      <c r="BE307" s="221"/>
      <c r="BF307" s="221"/>
      <c r="BG307" s="221"/>
      <c r="BH307" s="221"/>
      <c r="BI307" s="221"/>
      <c r="BJ307" s="221"/>
    </row>
    <row r="308" spans="2:62" s="61" customFormat="1" x14ac:dyDescent="0.2">
      <c r="B308" s="182"/>
      <c r="C308" s="67"/>
      <c r="D308" s="67"/>
      <c r="E308" s="67"/>
      <c r="F308" s="67"/>
      <c r="G308" s="67"/>
      <c r="H308" s="67"/>
      <c r="I308" s="136"/>
      <c r="J308" s="134"/>
      <c r="R308" s="67"/>
      <c r="S308" s="68"/>
      <c r="T308" s="131"/>
      <c r="U308" s="132"/>
      <c r="W308" s="88"/>
      <c r="Y308" s="182"/>
      <c r="Z308" s="67"/>
      <c r="AA308" s="67"/>
      <c r="AB308" s="67"/>
      <c r="AC308" s="67"/>
      <c r="AD308" s="67"/>
      <c r="AE308" s="67"/>
      <c r="AF308" s="67"/>
      <c r="AG308" s="67"/>
      <c r="AH308" s="67"/>
      <c r="AI308" s="67"/>
      <c r="AJ308" s="136"/>
      <c r="AK308" s="134"/>
      <c r="AS308" s="67"/>
      <c r="AT308" s="68"/>
      <c r="AU308" s="133"/>
      <c r="AV308" s="132"/>
      <c r="AX308" s="88"/>
      <c r="AZ308" s="221"/>
      <c r="BA308" s="221"/>
      <c r="BB308" s="221"/>
      <c r="BC308" s="221"/>
      <c r="BD308" s="221"/>
      <c r="BE308" s="221"/>
      <c r="BF308" s="221"/>
      <c r="BG308" s="221"/>
      <c r="BH308" s="221"/>
      <c r="BI308" s="221"/>
      <c r="BJ308" s="221"/>
    </row>
    <row r="309" spans="2:62" s="61" customFormat="1" x14ac:dyDescent="0.2">
      <c r="B309" s="182"/>
      <c r="C309" s="67"/>
      <c r="D309" s="67"/>
      <c r="E309" s="67"/>
      <c r="F309" s="67"/>
      <c r="G309" s="67"/>
      <c r="H309" s="67"/>
      <c r="I309" s="136"/>
      <c r="J309" s="134"/>
      <c r="R309" s="67"/>
      <c r="S309" s="68"/>
      <c r="T309" s="131"/>
      <c r="U309" s="132"/>
      <c r="W309" s="88"/>
      <c r="Y309" s="182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136"/>
      <c r="AK309" s="134"/>
      <c r="AS309" s="67"/>
      <c r="AT309" s="68"/>
      <c r="AU309" s="133"/>
      <c r="AV309" s="132"/>
      <c r="AX309" s="88"/>
      <c r="AZ309" s="221"/>
      <c r="BA309" s="221"/>
      <c r="BB309" s="221"/>
      <c r="BC309" s="221"/>
      <c r="BD309" s="221"/>
      <c r="BE309" s="221"/>
      <c r="BF309" s="221"/>
      <c r="BG309" s="221"/>
      <c r="BH309" s="221"/>
      <c r="BI309" s="221"/>
      <c r="BJ309" s="221"/>
    </row>
    <row r="310" spans="2:62" s="61" customFormat="1" x14ac:dyDescent="0.2">
      <c r="B310" s="182"/>
      <c r="C310" s="67"/>
      <c r="D310" s="67"/>
      <c r="E310" s="67"/>
      <c r="F310" s="67"/>
      <c r="G310" s="67"/>
      <c r="H310" s="67"/>
      <c r="I310" s="136"/>
      <c r="J310" s="134"/>
      <c r="R310" s="67"/>
      <c r="S310" s="68"/>
      <c r="T310" s="131"/>
      <c r="U310" s="132"/>
      <c r="W310" s="88"/>
      <c r="Y310" s="182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136"/>
      <c r="AK310" s="134"/>
      <c r="AS310" s="67"/>
      <c r="AT310" s="68"/>
      <c r="AU310" s="133"/>
      <c r="AV310" s="132"/>
      <c r="AX310" s="88"/>
      <c r="AZ310" s="221"/>
      <c r="BA310" s="221"/>
      <c r="BB310" s="221"/>
      <c r="BC310" s="221"/>
      <c r="BD310" s="221"/>
      <c r="BE310" s="221"/>
      <c r="BF310" s="221"/>
      <c r="BG310" s="221"/>
      <c r="BH310" s="221"/>
      <c r="BI310" s="221"/>
      <c r="BJ310" s="221"/>
    </row>
    <row r="311" spans="2:62" s="61" customFormat="1" x14ac:dyDescent="0.2">
      <c r="B311" s="182"/>
      <c r="C311" s="67"/>
      <c r="D311" s="67"/>
      <c r="E311" s="67"/>
      <c r="F311" s="67"/>
      <c r="G311" s="67"/>
      <c r="H311" s="67"/>
      <c r="I311" s="136"/>
      <c r="J311" s="134"/>
      <c r="R311" s="67"/>
      <c r="S311" s="68"/>
      <c r="T311" s="131"/>
      <c r="U311" s="132"/>
      <c r="W311" s="88"/>
      <c r="Y311" s="182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136"/>
      <c r="AK311" s="134"/>
      <c r="AS311" s="67"/>
      <c r="AT311" s="68"/>
      <c r="AU311" s="133"/>
      <c r="AV311" s="132"/>
      <c r="AX311" s="88"/>
      <c r="AZ311" s="221"/>
      <c r="BA311" s="221"/>
      <c r="BB311" s="221"/>
      <c r="BC311" s="221"/>
      <c r="BD311" s="221"/>
      <c r="BE311" s="221"/>
      <c r="BF311" s="221"/>
      <c r="BG311" s="221"/>
      <c r="BH311" s="221"/>
      <c r="BI311" s="221"/>
      <c r="BJ311" s="221"/>
    </row>
    <row r="312" spans="2:62" s="61" customFormat="1" x14ac:dyDescent="0.2">
      <c r="B312" s="182"/>
      <c r="C312" s="67"/>
      <c r="D312" s="67"/>
      <c r="E312" s="67"/>
      <c r="F312" s="67"/>
      <c r="G312" s="67"/>
      <c r="H312" s="67"/>
      <c r="I312" s="136"/>
      <c r="J312" s="134"/>
      <c r="R312" s="67"/>
      <c r="S312" s="68"/>
      <c r="T312" s="131"/>
      <c r="U312" s="132"/>
      <c r="W312" s="88"/>
      <c r="Y312" s="182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136"/>
      <c r="AK312" s="134"/>
      <c r="AS312" s="67"/>
      <c r="AT312" s="68"/>
      <c r="AU312" s="133"/>
      <c r="AV312" s="132"/>
      <c r="AX312" s="88"/>
      <c r="AZ312" s="221"/>
      <c r="BA312" s="221"/>
      <c r="BB312" s="221"/>
      <c r="BC312" s="221"/>
      <c r="BD312" s="221"/>
      <c r="BE312" s="221"/>
      <c r="BF312" s="221"/>
      <c r="BG312" s="221"/>
      <c r="BH312" s="221"/>
      <c r="BI312" s="221"/>
      <c r="BJ312" s="221"/>
    </row>
    <row r="313" spans="2:62" s="61" customFormat="1" x14ac:dyDescent="0.2">
      <c r="B313" s="182"/>
      <c r="C313" s="67"/>
      <c r="D313" s="67"/>
      <c r="E313" s="67"/>
      <c r="F313" s="67"/>
      <c r="G313" s="67"/>
      <c r="H313" s="67"/>
      <c r="I313" s="136"/>
      <c r="J313" s="134"/>
      <c r="R313" s="67"/>
      <c r="S313" s="68"/>
      <c r="T313" s="131"/>
      <c r="U313" s="132"/>
      <c r="W313" s="88"/>
      <c r="Y313" s="182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136"/>
      <c r="AK313" s="134"/>
      <c r="AS313" s="67"/>
      <c r="AT313" s="68"/>
      <c r="AU313" s="133"/>
      <c r="AV313" s="132"/>
      <c r="AX313" s="88"/>
      <c r="AZ313" s="221"/>
      <c r="BA313" s="221"/>
      <c r="BB313" s="221"/>
      <c r="BC313" s="221"/>
      <c r="BD313" s="221"/>
      <c r="BE313" s="221"/>
      <c r="BF313" s="221"/>
      <c r="BG313" s="221"/>
      <c r="BH313" s="221"/>
      <c r="BI313" s="221"/>
      <c r="BJ313" s="221"/>
    </row>
    <row r="314" spans="2:62" s="61" customFormat="1" x14ac:dyDescent="0.2">
      <c r="B314" s="182"/>
      <c r="C314" s="67"/>
      <c r="D314" s="67"/>
      <c r="E314" s="67"/>
      <c r="F314" s="67"/>
      <c r="G314" s="67"/>
      <c r="H314" s="67"/>
      <c r="I314" s="136"/>
      <c r="J314" s="134"/>
      <c r="R314" s="67"/>
      <c r="S314" s="68"/>
      <c r="T314" s="131"/>
      <c r="U314" s="132"/>
      <c r="W314" s="88"/>
      <c r="Y314" s="182"/>
      <c r="Z314" s="67"/>
      <c r="AA314" s="67"/>
      <c r="AB314" s="67"/>
      <c r="AC314" s="67"/>
      <c r="AD314" s="67"/>
      <c r="AE314" s="67"/>
      <c r="AF314" s="67"/>
      <c r="AG314" s="67"/>
      <c r="AH314" s="67"/>
      <c r="AI314" s="67"/>
      <c r="AJ314" s="136"/>
      <c r="AK314" s="134"/>
      <c r="AS314" s="67"/>
      <c r="AT314" s="68"/>
      <c r="AU314" s="133"/>
      <c r="AV314" s="132"/>
      <c r="AX314" s="88"/>
      <c r="AZ314" s="221"/>
      <c r="BA314" s="221"/>
      <c r="BB314" s="221"/>
      <c r="BC314" s="221"/>
      <c r="BD314" s="221"/>
      <c r="BE314" s="221"/>
      <c r="BF314" s="221"/>
      <c r="BG314" s="221"/>
      <c r="BH314" s="221"/>
      <c r="BI314" s="221"/>
      <c r="BJ314" s="221"/>
    </row>
    <row r="315" spans="2:62" s="61" customFormat="1" x14ac:dyDescent="0.2">
      <c r="B315" s="182"/>
      <c r="C315" s="67"/>
      <c r="D315" s="67"/>
      <c r="E315" s="67"/>
      <c r="F315" s="67"/>
      <c r="G315" s="67"/>
      <c r="H315" s="67"/>
      <c r="I315" s="136"/>
      <c r="J315" s="134"/>
      <c r="R315" s="67"/>
      <c r="S315" s="68"/>
      <c r="T315" s="131"/>
      <c r="U315" s="132"/>
      <c r="W315" s="88"/>
      <c r="Y315" s="182"/>
      <c r="Z315" s="67"/>
      <c r="AA315" s="67"/>
      <c r="AB315" s="67"/>
      <c r="AC315" s="67"/>
      <c r="AD315" s="67"/>
      <c r="AE315" s="67"/>
      <c r="AF315" s="67"/>
      <c r="AG315" s="67"/>
      <c r="AH315" s="67"/>
      <c r="AI315" s="67"/>
      <c r="AJ315" s="136"/>
      <c r="AK315" s="134"/>
      <c r="AS315" s="67"/>
      <c r="AT315" s="68"/>
      <c r="AU315" s="133"/>
      <c r="AV315" s="132"/>
      <c r="AX315" s="88"/>
      <c r="AZ315" s="221"/>
      <c r="BA315" s="221"/>
      <c r="BB315" s="221"/>
      <c r="BC315" s="221"/>
      <c r="BD315" s="221"/>
      <c r="BE315" s="221"/>
      <c r="BF315" s="221"/>
      <c r="BG315" s="221"/>
      <c r="BH315" s="221"/>
      <c r="BI315" s="221"/>
      <c r="BJ315" s="221"/>
    </row>
    <row r="316" spans="2:62" s="61" customFormat="1" x14ac:dyDescent="0.2">
      <c r="B316" s="182"/>
      <c r="C316" s="67"/>
      <c r="D316" s="67"/>
      <c r="E316" s="67"/>
      <c r="F316" s="67"/>
      <c r="G316" s="67"/>
      <c r="H316" s="67"/>
      <c r="I316" s="136"/>
      <c r="J316" s="134"/>
      <c r="R316" s="67"/>
      <c r="S316" s="68"/>
      <c r="T316" s="131"/>
      <c r="U316" s="132"/>
      <c r="W316" s="88"/>
      <c r="Y316" s="182"/>
      <c r="Z316" s="67"/>
      <c r="AA316" s="67"/>
      <c r="AB316" s="67"/>
      <c r="AC316" s="67"/>
      <c r="AD316" s="67"/>
      <c r="AE316" s="67"/>
      <c r="AF316" s="67"/>
      <c r="AG316" s="67"/>
      <c r="AH316" s="67"/>
      <c r="AI316" s="67"/>
      <c r="AJ316" s="136"/>
      <c r="AK316" s="134"/>
      <c r="AS316" s="67"/>
      <c r="AT316" s="68"/>
      <c r="AU316" s="133"/>
      <c r="AV316" s="132"/>
      <c r="AX316" s="88"/>
      <c r="AZ316" s="221"/>
      <c r="BA316" s="221"/>
      <c r="BB316" s="221"/>
      <c r="BC316" s="221"/>
      <c r="BD316" s="221"/>
      <c r="BE316" s="221"/>
      <c r="BF316" s="221"/>
      <c r="BG316" s="221"/>
      <c r="BH316" s="221"/>
      <c r="BI316" s="221"/>
      <c r="BJ316" s="221"/>
    </row>
    <row r="317" spans="2:62" s="61" customFormat="1" x14ac:dyDescent="0.2">
      <c r="B317" s="182"/>
      <c r="C317" s="67"/>
      <c r="D317" s="67"/>
      <c r="E317" s="67"/>
      <c r="F317" s="67"/>
      <c r="G317" s="67"/>
      <c r="H317" s="67"/>
      <c r="I317" s="136"/>
      <c r="J317" s="134"/>
      <c r="R317" s="67"/>
      <c r="S317" s="68"/>
      <c r="T317" s="131"/>
      <c r="U317" s="132"/>
      <c r="W317" s="88"/>
      <c r="Y317" s="182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136"/>
      <c r="AK317" s="134"/>
      <c r="AS317" s="67"/>
      <c r="AT317" s="68"/>
      <c r="AU317" s="133"/>
      <c r="AV317" s="132"/>
      <c r="AX317" s="88"/>
      <c r="AZ317" s="221"/>
      <c r="BA317" s="221"/>
      <c r="BB317" s="221"/>
      <c r="BC317" s="221"/>
      <c r="BD317" s="221"/>
      <c r="BE317" s="221"/>
      <c r="BF317" s="221"/>
      <c r="BG317" s="221"/>
      <c r="BH317" s="221"/>
      <c r="BI317" s="221"/>
      <c r="BJ317" s="221"/>
    </row>
    <row r="318" spans="2:62" s="61" customFormat="1" x14ac:dyDescent="0.2">
      <c r="B318" s="182"/>
      <c r="C318" s="67"/>
      <c r="D318" s="67"/>
      <c r="E318" s="67"/>
      <c r="F318" s="67"/>
      <c r="G318" s="67"/>
      <c r="H318" s="67"/>
      <c r="I318" s="136"/>
      <c r="J318" s="134"/>
      <c r="R318" s="67"/>
      <c r="S318" s="68"/>
      <c r="T318" s="131"/>
      <c r="U318" s="132"/>
      <c r="W318" s="88"/>
      <c r="Y318" s="182"/>
      <c r="Z318" s="67"/>
      <c r="AA318" s="67"/>
      <c r="AB318" s="67"/>
      <c r="AC318" s="67"/>
      <c r="AD318" s="67"/>
      <c r="AE318" s="67"/>
      <c r="AF318" s="67"/>
      <c r="AG318" s="67"/>
      <c r="AH318" s="67"/>
      <c r="AI318" s="67"/>
      <c r="AJ318" s="136"/>
      <c r="AK318" s="134"/>
      <c r="AS318" s="67"/>
      <c r="AT318" s="68"/>
      <c r="AU318" s="133"/>
      <c r="AV318" s="132"/>
      <c r="AX318" s="88"/>
      <c r="AZ318" s="221"/>
      <c r="BA318" s="221"/>
      <c r="BB318" s="221"/>
      <c r="BC318" s="221"/>
      <c r="BD318" s="221"/>
      <c r="BE318" s="221"/>
      <c r="BF318" s="221"/>
      <c r="BG318" s="221"/>
      <c r="BH318" s="221"/>
      <c r="BI318" s="221"/>
      <c r="BJ318" s="221"/>
    </row>
    <row r="319" spans="2:62" s="61" customFormat="1" x14ac:dyDescent="0.2">
      <c r="B319" s="182"/>
      <c r="C319" s="67"/>
      <c r="D319" s="67"/>
      <c r="E319" s="67"/>
      <c r="F319" s="67"/>
      <c r="G319" s="67"/>
      <c r="H319" s="67"/>
      <c r="I319" s="136"/>
      <c r="J319" s="134"/>
      <c r="R319" s="67"/>
      <c r="S319" s="68"/>
      <c r="T319" s="131"/>
      <c r="U319" s="132"/>
      <c r="W319" s="88"/>
      <c r="Y319" s="182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136"/>
      <c r="AK319" s="134"/>
      <c r="AS319" s="67"/>
      <c r="AT319" s="68"/>
      <c r="AU319" s="133"/>
      <c r="AV319" s="132"/>
      <c r="AX319" s="88"/>
      <c r="AZ319" s="221"/>
      <c r="BA319" s="221"/>
      <c r="BB319" s="221"/>
      <c r="BC319" s="221"/>
      <c r="BD319" s="221"/>
      <c r="BE319" s="221"/>
      <c r="BF319" s="221"/>
      <c r="BG319" s="221"/>
      <c r="BH319" s="221"/>
      <c r="BI319" s="221"/>
      <c r="BJ319" s="221"/>
    </row>
    <row r="320" spans="2:62" s="61" customFormat="1" x14ac:dyDescent="0.2">
      <c r="B320" s="182"/>
      <c r="C320" s="67"/>
      <c r="D320" s="67"/>
      <c r="E320" s="67"/>
      <c r="F320" s="67"/>
      <c r="G320" s="67"/>
      <c r="H320" s="67"/>
      <c r="I320" s="136"/>
      <c r="J320" s="134"/>
      <c r="R320" s="67"/>
      <c r="S320" s="68"/>
      <c r="T320" s="131"/>
      <c r="U320" s="132"/>
      <c r="W320" s="88"/>
      <c r="Y320" s="182"/>
      <c r="Z320" s="67"/>
      <c r="AA320" s="67"/>
      <c r="AB320" s="67"/>
      <c r="AC320" s="67"/>
      <c r="AD320" s="67"/>
      <c r="AE320" s="67"/>
      <c r="AF320" s="67"/>
      <c r="AG320" s="67"/>
      <c r="AH320" s="67"/>
      <c r="AI320" s="67"/>
      <c r="AJ320" s="136"/>
      <c r="AK320" s="134"/>
      <c r="AS320" s="67"/>
      <c r="AT320" s="68"/>
      <c r="AU320" s="133"/>
      <c r="AV320" s="132"/>
      <c r="AX320" s="88"/>
      <c r="AZ320" s="221"/>
      <c r="BA320" s="221"/>
      <c r="BB320" s="221"/>
      <c r="BC320" s="221"/>
      <c r="BD320" s="221"/>
      <c r="BE320" s="221"/>
      <c r="BF320" s="221"/>
      <c r="BG320" s="221"/>
      <c r="BH320" s="221"/>
      <c r="BI320" s="221"/>
      <c r="BJ320" s="221"/>
    </row>
    <row r="321" spans="2:62" s="61" customFormat="1" x14ac:dyDescent="0.2">
      <c r="B321" s="182"/>
      <c r="C321" s="67"/>
      <c r="D321" s="67"/>
      <c r="E321" s="67"/>
      <c r="F321" s="67"/>
      <c r="G321" s="67"/>
      <c r="H321" s="67"/>
      <c r="I321" s="136"/>
      <c r="J321" s="134"/>
      <c r="R321" s="67"/>
      <c r="S321" s="68"/>
      <c r="T321" s="131"/>
      <c r="U321" s="132"/>
      <c r="W321" s="88"/>
      <c r="Y321" s="182"/>
      <c r="Z321" s="67"/>
      <c r="AA321" s="67"/>
      <c r="AB321" s="67"/>
      <c r="AC321" s="67"/>
      <c r="AD321" s="67"/>
      <c r="AE321" s="67"/>
      <c r="AF321" s="67"/>
      <c r="AG321" s="67"/>
      <c r="AH321" s="67"/>
      <c r="AI321" s="67"/>
      <c r="AJ321" s="136"/>
      <c r="AK321" s="134"/>
      <c r="AS321" s="67"/>
      <c r="AT321" s="68"/>
      <c r="AU321" s="133"/>
      <c r="AV321" s="132"/>
      <c r="AX321" s="88"/>
      <c r="AZ321" s="221"/>
      <c r="BA321" s="221"/>
      <c r="BB321" s="221"/>
      <c r="BC321" s="221"/>
      <c r="BD321" s="221"/>
      <c r="BE321" s="221"/>
      <c r="BF321" s="221"/>
      <c r="BG321" s="221"/>
      <c r="BH321" s="221"/>
      <c r="BI321" s="221"/>
      <c r="BJ321" s="221"/>
    </row>
    <row r="322" spans="2:62" s="61" customFormat="1" x14ac:dyDescent="0.2">
      <c r="B322" s="182"/>
      <c r="C322" s="67"/>
      <c r="D322" s="67"/>
      <c r="E322" s="67"/>
      <c r="F322" s="67"/>
      <c r="G322" s="67"/>
      <c r="H322" s="67"/>
      <c r="I322" s="136"/>
      <c r="J322" s="134"/>
      <c r="R322" s="67"/>
      <c r="S322" s="68"/>
      <c r="T322" s="131"/>
      <c r="U322" s="132"/>
      <c r="W322" s="88"/>
      <c r="Y322" s="182"/>
      <c r="Z322" s="67"/>
      <c r="AA322" s="67"/>
      <c r="AB322" s="67"/>
      <c r="AC322" s="67"/>
      <c r="AD322" s="67"/>
      <c r="AE322" s="67"/>
      <c r="AF322" s="67"/>
      <c r="AG322" s="67"/>
      <c r="AH322" s="67"/>
      <c r="AI322" s="67"/>
      <c r="AJ322" s="136"/>
      <c r="AK322" s="134"/>
      <c r="AS322" s="67"/>
      <c r="AT322" s="68"/>
      <c r="AU322" s="133"/>
      <c r="AV322" s="132"/>
      <c r="AX322" s="88"/>
      <c r="AZ322" s="221"/>
      <c r="BA322" s="221"/>
      <c r="BB322" s="221"/>
      <c r="BC322" s="221"/>
      <c r="BD322" s="221"/>
      <c r="BE322" s="221"/>
      <c r="BF322" s="221"/>
      <c r="BG322" s="221"/>
      <c r="BH322" s="221"/>
      <c r="BI322" s="221"/>
      <c r="BJ322" s="221"/>
    </row>
    <row r="323" spans="2:62" s="61" customFormat="1" x14ac:dyDescent="0.2">
      <c r="B323" s="182"/>
      <c r="C323" s="67"/>
      <c r="D323" s="67"/>
      <c r="E323" s="67"/>
      <c r="F323" s="67"/>
      <c r="G323" s="67"/>
      <c r="H323" s="67"/>
      <c r="I323" s="136"/>
      <c r="J323" s="134"/>
      <c r="R323" s="67"/>
      <c r="S323" s="68"/>
      <c r="T323" s="131"/>
      <c r="U323" s="132"/>
      <c r="W323" s="88"/>
      <c r="Y323" s="182"/>
      <c r="Z323" s="67"/>
      <c r="AA323" s="67"/>
      <c r="AB323" s="67"/>
      <c r="AC323" s="67"/>
      <c r="AD323" s="67"/>
      <c r="AE323" s="67"/>
      <c r="AF323" s="67"/>
      <c r="AG323" s="67"/>
      <c r="AH323" s="67"/>
      <c r="AI323" s="67"/>
      <c r="AJ323" s="136"/>
      <c r="AK323" s="134"/>
      <c r="AS323" s="67"/>
      <c r="AT323" s="68"/>
      <c r="AU323" s="133"/>
      <c r="AV323" s="132"/>
      <c r="AX323" s="88"/>
      <c r="AZ323" s="221"/>
      <c r="BA323" s="221"/>
      <c r="BB323" s="221"/>
      <c r="BC323" s="221"/>
      <c r="BD323" s="221"/>
      <c r="BE323" s="221"/>
      <c r="BF323" s="221"/>
      <c r="BG323" s="221"/>
      <c r="BH323" s="221"/>
      <c r="BI323" s="221"/>
      <c r="BJ323" s="221"/>
    </row>
    <row r="324" spans="2:62" s="61" customFormat="1" x14ac:dyDescent="0.2">
      <c r="B324" s="182"/>
      <c r="C324" s="67"/>
      <c r="D324" s="67"/>
      <c r="E324" s="67"/>
      <c r="F324" s="67"/>
      <c r="G324" s="67"/>
      <c r="H324" s="67"/>
      <c r="I324" s="136"/>
      <c r="J324" s="134"/>
      <c r="R324" s="67"/>
      <c r="S324" s="68"/>
      <c r="T324" s="131"/>
      <c r="U324" s="132"/>
      <c r="W324" s="88"/>
      <c r="Y324" s="182"/>
      <c r="Z324" s="67"/>
      <c r="AA324" s="67"/>
      <c r="AB324" s="67"/>
      <c r="AC324" s="67"/>
      <c r="AD324" s="67"/>
      <c r="AE324" s="67"/>
      <c r="AF324" s="67"/>
      <c r="AG324" s="67"/>
      <c r="AH324" s="67"/>
      <c r="AI324" s="67"/>
      <c r="AJ324" s="136"/>
      <c r="AK324" s="134"/>
      <c r="AS324" s="67"/>
      <c r="AT324" s="68"/>
      <c r="AU324" s="133"/>
      <c r="AV324" s="132"/>
      <c r="AX324" s="88"/>
      <c r="AZ324" s="221"/>
      <c r="BA324" s="221"/>
      <c r="BB324" s="221"/>
      <c r="BC324" s="221"/>
      <c r="BD324" s="221"/>
      <c r="BE324" s="221"/>
      <c r="BF324" s="221"/>
      <c r="BG324" s="221"/>
      <c r="BH324" s="221"/>
      <c r="BI324" s="221"/>
      <c r="BJ324" s="221"/>
    </row>
    <row r="325" spans="2:62" x14ac:dyDescent="0.2">
      <c r="T325" s="131"/>
      <c r="U325" s="132"/>
      <c r="AU325" s="133"/>
      <c r="AV325" s="132"/>
    </row>
    <row r="326" spans="2:62" x14ac:dyDescent="0.2">
      <c r="T326" s="131"/>
      <c r="U326" s="132"/>
      <c r="AU326" s="133"/>
      <c r="AV326" s="132"/>
    </row>
    <row r="327" spans="2:62" x14ac:dyDescent="0.2">
      <c r="T327" s="131"/>
      <c r="U327" s="132"/>
      <c r="AU327" s="133"/>
      <c r="AV327" s="132"/>
    </row>
    <row r="328" spans="2:62" x14ac:dyDescent="0.2">
      <c r="T328" s="131"/>
      <c r="U328" s="132"/>
      <c r="AU328" s="133"/>
      <c r="AV328" s="132"/>
    </row>
    <row r="329" spans="2:62" x14ac:dyDescent="0.2">
      <c r="T329" s="131"/>
      <c r="U329" s="132"/>
      <c r="AU329" s="133"/>
      <c r="AV329" s="132"/>
    </row>
    <row r="330" spans="2:62" x14ac:dyDescent="0.2">
      <c r="T330" s="131"/>
      <c r="U330" s="132"/>
      <c r="AU330" s="133"/>
      <c r="AV330" s="132"/>
    </row>
    <row r="331" spans="2:62" x14ac:dyDescent="0.2">
      <c r="T331" s="131"/>
      <c r="U331" s="132"/>
      <c r="AU331" s="133"/>
      <c r="AV331" s="132"/>
    </row>
    <row r="332" spans="2:62" x14ac:dyDescent="0.2">
      <c r="T332" s="131"/>
      <c r="U332" s="132"/>
      <c r="AU332" s="133"/>
      <c r="AV332" s="132"/>
    </row>
    <row r="333" spans="2:62" x14ac:dyDescent="0.2">
      <c r="T333" s="131"/>
      <c r="U333" s="132"/>
      <c r="AU333" s="133"/>
      <c r="AV333" s="132"/>
    </row>
    <row r="334" spans="2:62" x14ac:dyDescent="0.2">
      <c r="T334" s="131"/>
      <c r="U334" s="132"/>
      <c r="AU334" s="133"/>
      <c r="AV334" s="132"/>
    </row>
    <row r="335" spans="2:62" x14ac:dyDescent="0.2">
      <c r="T335" s="131"/>
      <c r="U335" s="132"/>
      <c r="AU335" s="133"/>
      <c r="AV335" s="132"/>
    </row>
    <row r="336" spans="2:62" x14ac:dyDescent="0.2">
      <c r="T336" s="131"/>
      <c r="U336" s="132"/>
      <c r="AU336" s="133"/>
      <c r="AV336" s="132"/>
    </row>
    <row r="337" spans="20:48" x14ac:dyDescent="0.2">
      <c r="T337" s="131"/>
      <c r="U337" s="132"/>
      <c r="AU337" s="133"/>
      <c r="AV337" s="132"/>
    </row>
    <row r="338" spans="20:48" x14ac:dyDescent="0.2">
      <c r="T338" s="131"/>
      <c r="U338" s="132"/>
      <c r="AU338" s="133"/>
      <c r="AV338" s="132"/>
    </row>
    <row r="339" spans="20:48" x14ac:dyDescent="0.2">
      <c r="T339" s="131"/>
      <c r="U339" s="132"/>
      <c r="AU339" s="133"/>
      <c r="AV339" s="132"/>
    </row>
    <row r="340" spans="20:48" x14ac:dyDescent="0.2">
      <c r="T340" s="131"/>
      <c r="U340" s="132"/>
      <c r="AU340" s="133"/>
      <c r="AV340" s="132"/>
    </row>
    <row r="341" spans="20:48" x14ac:dyDescent="0.2">
      <c r="T341" s="131"/>
      <c r="U341" s="132"/>
      <c r="AU341" s="133"/>
      <c r="AV341" s="132"/>
    </row>
    <row r="342" spans="20:48" x14ac:dyDescent="0.2">
      <c r="T342" s="131"/>
      <c r="U342" s="132"/>
      <c r="AU342" s="133"/>
      <c r="AV342" s="132"/>
    </row>
    <row r="343" spans="20:48" x14ac:dyDescent="0.2">
      <c r="T343" s="131"/>
      <c r="U343" s="132"/>
      <c r="AU343" s="133"/>
      <c r="AV343" s="132"/>
    </row>
    <row r="344" spans="20:48" x14ac:dyDescent="0.2">
      <c r="T344" s="131"/>
      <c r="U344" s="132"/>
      <c r="AU344" s="133"/>
      <c r="AV344" s="132"/>
    </row>
    <row r="345" spans="20:48" x14ac:dyDescent="0.2">
      <c r="T345" s="131"/>
      <c r="U345" s="132"/>
      <c r="AU345" s="133"/>
      <c r="AV345" s="132"/>
    </row>
    <row r="346" spans="20:48" x14ac:dyDescent="0.2">
      <c r="T346" s="131"/>
      <c r="U346" s="132"/>
      <c r="AU346" s="133"/>
      <c r="AV346" s="132"/>
    </row>
    <row r="347" spans="20:48" x14ac:dyDescent="0.2">
      <c r="T347" s="131"/>
      <c r="U347" s="132"/>
      <c r="AU347" s="133"/>
      <c r="AV347" s="132"/>
    </row>
    <row r="348" spans="20:48" x14ac:dyDescent="0.2">
      <c r="T348" s="131"/>
      <c r="U348" s="132"/>
      <c r="AU348" s="133"/>
      <c r="AV348" s="132"/>
    </row>
    <row r="349" spans="20:48" x14ac:dyDescent="0.2">
      <c r="T349" s="131"/>
      <c r="U349" s="132"/>
      <c r="AU349" s="133"/>
      <c r="AV349" s="132"/>
    </row>
    <row r="350" spans="20:48" x14ac:dyDescent="0.2">
      <c r="T350" s="131"/>
      <c r="U350" s="132"/>
      <c r="AU350" s="133"/>
      <c r="AV350" s="132"/>
    </row>
    <row r="351" spans="20:48" x14ac:dyDescent="0.2">
      <c r="T351" s="131"/>
      <c r="U351" s="132"/>
      <c r="AU351" s="133"/>
      <c r="AV351" s="132"/>
    </row>
    <row r="352" spans="20:48" x14ac:dyDescent="0.2">
      <c r="T352" s="131"/>
      <c r="U352" s="132"/>
      <c r="AU352" s="133"/>
      <c r="AV352" s="132"/>
    </row>
    <row r="353" spans="2:62" x14ac:dyDescent="0.2">
      <c r="T353" s="131"/>
      <c r="U353" s="132"/>
      <c r="AU353" s="133"/>
      <c r="AV353" s="132"/>
    </row>
    <row r="354" spans="2:62" x14ac:dyDescent="0.2">
      <c r="T354" s="131"/>
      <c r="U354" s="132"/>
      <c r="AU354" s="133"/>
      <c r="AV354" s="132"/>
    </row>
    <row r="355" spans="2:62" x14ac:dyDescent="0.2">
      <c r="T355" s="131"/>
      <c r="U355" s="132"/>
      <c r="AU355" s="133"/>
      <c r="AV355" s="132"/>
    </row>
    <row r="356" spans="2:62" x14ac:dyDescent="0.2">
      <c r="T356" s="131"/>
      <c r="U356" s="132"/>
      <c r="AU356" s="133"/>
      <c r="AV356" s="132"/>
    </row>
    <row r="357" spans="2:62" s="61" customFormat="1" x14ac:dyDescent="0.2">
      <c r="B357" s="182"/>
      <c r="C357" s="67"/>
      <c r="D357" s="67"/>
      <c r="E357" s="67"/>
      <c r="F357" s="67"/>
      <c r="G357" s="67"/>
      <c r="H357" s="67"/>
      <c r="I357" s="136"/>
      <c r="J357" s="134"/>
      <c r="R357" s="67"/>
      <c r="S357" s="68"/>
      <c r="T357" s="131"/>
      <c r="U357" s="132"/>
      <c r="W357" s="88"/>
      <c r="Y357" s="182"/>
      <c r="Z357" s="67"/>
      <c r="AA357" s="67"/>
      <c r="AB357" s="67"/>
      <c r="AC357" s="67"/>
      <c r="AD357" s="67"/>
      <c r="AE357" s="67"/>
      <c r="AF357" s="67"/>
      <c r="AG357" s="67"/>
      <c r="AH357" s="67"/>
      <c r="AI357" s="67"/>
      <c r="AJ357" s="136"/>
      <c r="AK357" s="134"/>
      <c r="AS357" s="67"/>
      <c r="AT357" s="68"/>
      <c r="AU357" s="133"/>
      <c r="AV357" s="132"/>
      <c r="AX357" s="88"/>
      <c r="AZ357" s="221"/>
      <c r="BA357" s="221"/>
      <c r="BB357" s="221"/>
      <c r="BC357" s="221"/>
      <c r="BD357" s="221"/>
      <c r="BE357" s="221"/>
      <c r="BF357" s="221"/>
      <c r="BG357" s="221"/>
      <c r="BH357" s="221"/>
      <c r="BI357" s="221"/>
      <c r="BJ357" s="221"/>
    </row>
    <row r="358" spans="2:62" s="61" customFormat="1" x14ac:dyDescent="0.2">
      <c r="B358" s="182"/>
      <c r="C358" s="67"/>
      <c r="D358" s="67"/>
      <c r="E358" s="67"/>
      <c r="F358" s="67"/>
      <c r="G358" s="67"/>
      <c r="H358" s="67"/>
      <c r="I358" s="136"/>
      <c r="J358" s="134"/>
      <c r="R358" s="67"/>
      <c r="S358" s="68"/>
      <c r="T358" s="131"/>
      <c r="U358" s="132"/>
      <c r="W358" s="88"/>
      <c r="Y358" s="182"/>
      <c r="Z358" s="67"/>
      <c r="AA358" s="67"/>
      <c r="AB358" s="67"/>
      <c r="AC358" s="67"/>
      <c r="AD358" s="67"/>
      <c r="AE358" s="67"/>
      <c r="AF358" s="67"/>
      <c r="AG358" s="67"/>
      <c r="AH358" s="67"/>
      <c r="AI358" s="67"/>
      <c r="AJ358" s="136"/>
      <c r="AK358" s="134"/>
      <c r="AS358" s="67"/>
      <c r="AT358" s="68"/>
      <c r="AU358" s="133"/>
      <c r="AV358" s="132"/>
      <c r="AX358" s="88"/>
      <c r="AZ358" s="221"/>
      <c r="BA358" s="221"/>
      <c r="BB358" s="221"/>
      <c r="BC358" s="221"/>
      <c r="BD358" s="221"/>
      <c r="BE358" s="221"/>
      <c r="BF358" s="221"/>
      <c r="BG358" s="221"/>
      <c r="BH358" s="221"/>
      <c r="BI358" s="221"/>
      <c r="BJ358" s="221"/>
    </row>
    <row r="359" spans="2:62" s="61" customFormat="1" x14ac:dyDescent="0.2">
      <c r="B359" s="182"/>
      <c r="C359" s="67"/>
      <c r="D359" s="67"/>
      <c r="E359" s="67"/>
      <c r="F359" s="67"/>
      <c r="G359" s="67"/>
      <c r="H359" s="67"/>
      <c r="I359" s="136"/>
      <c r="J359" s="134"/>
      <c r="R359" s="67"/>
      <c r="S359" s="68"/>
      <c r="T359" s="131"/>
      <c r="U359" s="132"/>
      <c r="W359" s="88"/>
      <c r="Y359" s="182"/>
      <c r="Z359" s="67"/>
      <c r="AA359" s="67"/>
      <c r="AB359" s="67"/>
      <c r="AC359" s="67"/>
      <c r="AD359" s="67"/>
      <c r="AE359" s="67"/>
      <c r="AF359" s="67"/>
      <c r="AG359" s="67"/>
      <c r="AH359" s="67"/>
      <c r="AI359" s="67"/>
      <c r="AJ359" s="136"/>
      <c r="AK359" s="134"/>
      <c r="AS359" s="67"/>
      <c r="AT359" s="68"/>
      <c r="AU359" s="133"/>
      <c r="AV359" s="132"/>
      <c r="AX359" s="88"/>
      <c r="AZ359" s="221"/>
      <c r="BA359" s="221"/>
      <c r="BB359" s="221"/>
      <c r="BC359" s="221"/>
      <c r="BD359" s="221"/>
      <c r="BE359" s="221"/>
      <c r="BF359" s="221"/>
      <c r="BG359" s="221"/>
      <c r="BH359" s="221"/>
      <c r="BI359" s="221"/>
      <c r="BJ359" s="221"/>
    </row>
    <row r="360" spans="2:62" s="61" customFormat="1" x14ac:dyDescent="0.2">
      <c r="B360" s="182"/>
      <c r="C360" s="67"/>
      <c r="D360" s="67"/>
      <c r="E360" s="67"/>
      <c r="F360" s="67"/>
      <c r="G360" s="67"/>
      <c r="H360" s="67"/>
      <c r="I360" s="136"/>
      <c r="J360" s="134"/>
      <c r="R360" s="67"/>
      <c r="S360" s="68"/>
      <c r="T360" s="131"/>
      <c r="U360" s="132"/>
      <c r="W360" s="88"/>
      <c r="Y360" s="182"/>
      <c r="Z360" s="67"/>
      <c r="AA360" s="67"/>
      <c r="AB360" s="67"/>
      <c r="AC360" s="67"/>
      <c r="AD360" s="67"/>
      <c r="AE360" s="67"/>
      <c r="AF360" s="67"/>
      <c r="AG360" s="67"/>
      <c r="AH360" s="67"/>
      <c r="AI360" s="67"/>
      <c r="AJ360" s="136"/>
      <c r="AK360" s="134"/>
      <c r="AS360" s="67"/>
      <c r="AT360" s="68"/>
      <c r="AU360" s="133"/>
      <c r="AV360" s="132"/>
      <c r="AX360" s="88"/>
      <c r="AZ360" s="221"/>
      <c r="BA360" s="221"/>
      <c r="BB360" s="221"/>
      <c r="BC360" s="221"/>
      <c r="BD360" s="221"/>
      <c r="BE360" s="221"/>
      <c r="BF360" s="221"/>
      <c r="BG360" s="221"/>
      <c r="BH360" s="221"/>
      <c r="BI360" s="221"/>
      <c r="BJ360" s="221"/>
    </row>
    <row r="361" spans="2:62" s="61" customFormat="1" x14ac:dyDescent="0.2">
      <c r="B361" s="182"/>
      <c r="C361" s="67"/>
      <c r="D361" s="67"/>
      <c r="E361" s="67"/>
      <c r="F361" s="67"/>
      <c r="G361" s="67"/>
      <c r="H361" s="67"/>
      <c r="I361" s="136"/>
      <c r="J361" s="134"/>
      <c r="R361" s="67"/>
      <c r="S361" s="68"/>
      <c r="T361" s="131"/>
      <c r="U361" s="132"/>
      <c r="W361" s="88"/>
      <c r="Y361" s="182"/>
      <c r="Z361" s="67"/>
      <c r="AA361" s="67"/>
      <c r="AB361" s="67"/>
      <c r="AC361" s="67"/>
      <c r="AD361" s="67"/>
      <c r="AE361" s="67"/>
      <c r="AF361" s="67"/>
      <c r="AG361" s="67"/>
      <c r="AH361" s="67"/>
      <c r="AI361" s="67"/>
      <c r="AJ361" s="136"/>
      <c r="AK361" s="134"/>
      <c r="AS361" s="67"/>
      <c r="AT361" s="68"/>
      <c r="AU361" s="133"/>
      <c r="AV361" s="132"/>
      <c r="AX361" s="88"/>
      <c r="AZ361" s="221"/>
      <c r="BA361" s="221"/>
      <c r="BB361" s="221"/>
      <c r="BC361" s="221"/>
      <c r="BD361" s="221"/>
      <c r="BE361" s="221"/>
      <c r="BF361" s="221"/>
      <c r="BG361" s="221"/>
      <c r="BH361" s="221"/>
      <c r="BI361" s="221"/>
      <c r="BJ361" s="221"/>
    </row>
    <row r="362" spans="2:62" s="61" customFormat="1" x14ac:dyDescent="0.2">
      <c r="B362" s="182"/>
      <c r="C362" s="67"/>
      <c r="D362" s="67"/>
      <c r="E362" s="67"/>
      <c r="F362" s="67"/>
      <c r="G362" s="67"/>
      <c r="H362" s="67"/>
      <c r="I362" s="136"/>
      <c r="J362" s="134"/>
      <c r="R362" s="67"/>
      <c r="S362" s="68"/>
      <c r="T362" s="131"/>
      <c r="U362" s="132"/>
      <c r="W362" s="88"/>
      <c r="Y362" s="182"/>
      <c r="Z362" s="67"/>
      <c r="AA362" s="67"/>
      <c r="AB362" s="67"/>
      <c r="AC362" s="67"/>
      <c r="AD362" s="67"/>
      <c r="AE362" s="67"/>
      <c r="AF362" s="67"/>
      <c r="AG362" s="67"/>
      <c r="AH362" s="67"/>
      <c r="AI362" s="67"/>
      <c r="AJ362" s="136"/>
      <c r="AK362" s="134"/>
      <c r="AS362" s="67"/>
      <c r="AT362" s="68"/>
      <c r="AU362" s="133"/>
      <c r="AV362" s="132"/>
      <c r="AX362" s="88"/>
      <c r="AZ362" s="221"/>
      <c r="BA362" s="221"/>
      <c r="BB362" s="221"/>
      <c r="BC362" s="221"/>
      <c r="BD362" s="221"/>
      <c r="BE362" s="221"/>
      <c r="BF362" s="221"/>
      <c r="BG362" s="221"/>
      <c r="BH362" s="221"/>
      <c r="BI362" s="221"/>
      <c r="BJ362" s="221"/>
    </row>
    <row r="363" spans="2:62" s="61" customFormat="1" x14ac:dyDescent="0.2">
      <c r="B363" s="182"/>
      <c r="C363" s="67"/>
      <c r="D363" s="67"/>
      <c r="E363" s="67"/>
      <c r="F363" s="67"/>
      <c r="G363" s="67"/>
      <c r="H363" s="67"/>
      <c r="I363" s="136"/>
      <c r="J363" s="134"/>
      <c r="R363" s="67"/>
      <c r="S363" s="68"/>
      <c r="T363" s="131"/>
      <c r="U363" s="132"/>
      <c r="W363" s="88"/>
      <c r="Y363" s="182"/>
      <c r="Z363" s="67"/>
      <c r="AA363" s="67"/>
      <c r="AB363" s="67"/>
      <c r="AC363" s="67"/>
      <c r="AD363" s="67"/>
      <c r="AE363" s="67"/>
      <c r="AF363" s="67"/>
      <c r="AG363" s="67"/>
      <c r="AH363" s="67"/>
      <c r="AI363" s="67"/>
      <c r="AJ363" s="136"/>
      <c r="AK363" s="134"/>
      <c r="AS363" s="67"/>
      <c r="AT363" s="68"/>
      <c r="AU363" s="133"/>
      <c r="AV363" s="132"/>
      <c r="AX363" s="88"/>
      <c r="AZ363" s="221"/>
      <c r="BA363" s="221"/>
      <c r="BB363" s="221"/>
      <c r="BC363" s="221"/>
      <c r="BD363" s="221"/>
      <c r="BE363" s="221"/>
      <c r="BF363" s="221"/>
      <c r="BG363" s="221"/>
      <c r="BH363" s="221"/>
      <c r="BI363" s="221"/>
      <c r="BJ363" s="221"/>
    </row>
    <row r="364" spans="2:62" s="61" customFormat="1" x14ac:dyDescent="0.2">
      <c r="B364" s="182"/>
      <c r="C364" s="67"/>
      <c r="D364" s="67"/>
      <c r="E364" s="67"/>
      <c r="F364" s="67"/>
      <c r="G364" s="67"/>
      <c r="H364" s="67"/>
      <c r="I364" s="136"/>
      <c r="J364" s="134"/>
      <c r="R364" s="67"/>
      <c r="S364" s="68"/>
      <c r="T364" s="131"/>
      <c r="U364" s="132"/>
      <c r="W364" s="88"/>
      <c r="Y364" s="182"/>
      <c r="Z364" s="67"/>
      <c r="AA364" s="67"/>
      <c r="AB364" s="67"/>
      <c r="AC364" s="67"/>
      <c r="AD364" s="67"/>
      <c r="AE364" s="67"/>
      <c r="AF364" s="67"/>
      <c r="AG364" s="67"/>
      <c r="AH364" s="67"/>
      <c r="AI364" s="67"/>
      <c r="AJ364" s="136"/>
      <c r="AK364" s="134"/>
      <c r="AS364" s="67"/>
      <c r="AT364" s="68"/>
      <c r="AU364" s="133"/>
      <c r="AV364" s="132"/>
      <c r="AX364" s="88"/>
      <c r="AZ364" s="221"/>
      <c r="BA364" s="221"/>
      <c r="BB364" s="221"/>
      <c r="BC364" s="221"/>
      <c r="BD364" s="221"/>
      <c r="BE364" s="221"/>
      <c r="BF364" s="221"/>
      <c r="BG364" s="221"/>
      <c r="BH364" s="221"/>
      <c r="BI364" s="221"/>
      <c r="BJ364" s="221"/>
    </row>
    <row r="365" spans="2:62" s="61" customFormat="1" x14ac:dyDescent="0.2">
      <c r="B365" s="182"/>
      <c r="C365" s="67"/>
      <c r="D365" s="67"/>
      <c r="E365" s="67"/>
      <c r="F365" s="67"/>
      <c r="G365" s="67"/>
      <c r="H365" s="67"/>
      <c r="I365" s="136"/>
      <c r="J365" s="134"/>
      <c r="R365" s="67"/>
      <c r="S365" s="68"/>
      <c r="T365" s="131"/>
      <c r="U365" s="132"/>
      <c r="W365" s="88"/>
      <c r="Y365" s="182"/>
      <c r="Z365" s="67"/>
      <c r="AA365" s="67"/>
      <c r="AB365" s="67"/>
      <c r="AC365" s="67"/>
      <c r="AD365" s="67"/>
      <c r="AE365" s="67"/>
      <c r="AF365" s="67"/>
      <c r="AG365" s="67"/>
      <c r="AH365" s="67"/>
      <c r="AI365" s="67"/>
      <c r="AJ365" s="136"/>
      <c r="AK365" s="134"/>
      <c r="AS365" s="67"/>
      <c r="AT365" s="68"/>
      <c r="AU365" s="133"/>
      <c r="AV365" s="132"/>
      <c r="AX365" s="88"/>
      <c r="AZ365" s="221"/>
      <c r="BA365" s="221"/>
      <c r="BB365" s="221"/>
      <c r="BC365" s="221"/>
      <c r="BD365" s="221"/>
      <c r="BE365" s="221"/>
      <c r="BF365" s="221"/>
      <c r="BG365" s="221"/>
      <c r="BH365" s="221"/>
      <c r="BI365" s="221"/>
      <c r="BJ365" s="221"/>
    </row>
    <row r="366" spans="2:62" s="61" customFormat="1" x14ac:dyDescent="0.2">
      <c r="B366" s="182"/>
      <c r="C366" s="67"/>
      <c r="D366" s="67"/>
      <c r="E366" s="67"/>
      <c r="F366" s="67"/>
      <c r="G366" s="67"/>
      <c r="H366" s="67"/>
      <c r="I366" s="136"/>
      <c r="J366" s="134"/>
      <c r="R366" s="67"/>
      <c r="S366" s="68"/>
      <c r="T366" s="131"/>
      <c r="U366" s="132"/>
      <c r="W366" s="88"/>
      <c r="Y366" s="182"/>
      <c r="Z366" s="67"/>
      <c r="AA366" s="67"/>
      <c r="AB366" s="67"/>
      <c r="AC366" s="67"/>
      <c r="AD366" s="67"/>
      <c r="AE366" s="67"/>
      <c r="AF366" s="67"/>
      <c r="AG366" s="67"/>
      <c r="AH366" s="67"/>
      <c r="AI366" s="67"/>
      <c r="AJ366" s="136"/>
      <c r="AK366" s="134"/>
      <c r="AS366" s="67"/>
      <c r="AT366" s="68"/>
      <c r="AU366" s="133"/>
      <c r="AV366" s="132"/>
      <c r="AX366" s="88"/>
      <c r="AZ366" s="221"/>
      <c r="BA366" s="221"/>
      <c r="BB366" s="221"/>
      <c r="BC366" s="221"/>
      <c r="BD366" s="221"/>
      <c r="BE366" s="221"/>
      <c r="BF366" s="221"/>
      <c r="BG366" s="221"/>
      <c r="BH366" s="221"/>
      <c r="BI366" s="221"/>
      <c r="BJ366" s="221"/>
    </row>
    <row r="367" spans="2:62" s="61" customFormat="1" x14ac:dyDescent="0.2">
      <c r="B367" s="182"/>
      <c r="C367" s="67"/>
      <c r="D367" s="67"/>
      <c r="E367" s="67"/>
      <c r="F367" s="67"/>
      <c r="G367" s="67"/>
      <c r="H367" s="67"/>
      <c r="I367" s="136"/>
      <c r="J367" s="134"/>
      <c r="R367" s="67"/>
      <c r="S367" s="68"/>
      <c r="T367" s="131"/>
      <c r="U367" s="132"/>
      <c r="W367" s="88"/>
      <c r="Y367" s="182"/>
      <c r="Z367" s="67"/>
      <c r="AA367" s="67"/>
      <c r="AB367" s="67"/>
      <c r="AC367" s="67"/>
      <c r="AD367" s="67"/>
      <c r="AE367" s="67"/>
      <c r="AF367" s="67"/>
      <c r="AG367" s="67"/>
      <c r="AH367" s="67"/>
      <c r="AI367" s="67"/>
      <c r="AJ367" s="136"/>
      <c r="AK367" s="134"/>
      <c r="AS367" s="67"/>
      <c r="AT367" s="68"/>
      <c r="AU367" s="133"/>
      <c r="AV367" s="132"/>
      <c r="AX367" s="88"/>
      <c r="AZ367" s="221"/>
      <c r="BA367" s="221"/>
      <c r="BB367" s="221"/>
      <c r="BC367" s="221"/>
      <c r="BD367" s="221"/>
      <c r="BE367" s="221"/>
      <c r="BF367" s="221"/>
      <c r="BG367" s="221"/>
      <c r="BH367" s="221"/>
      <c r="BI367" s="221"/>
      <c r="BJ367" s="221"/>
    </row>
    <row r="368" spans="2:62" s="61" customFormat="1" x14ac:dyDescent="0.2">
      <c r="B368" s="182"/>
      <c r="C368" s="67"/>
      <c r="D368" s="67"/>
      <c r="E368" s="67"/>
      <c r="F368" s="67"/>
      <c r="G368" s="67"/>
      <c r="H368" s="67"/>
      <c r="I368" s="136"/>
      <c r="J368" s="134"/>
      <c r="R368" s="67"/>
      <c r="S368" s="68"/>
      <c r="T368" s="131"/>
      <c r="U368" s="132"/>
      <c r="W368" s="88"/>
      <c r="Y368" s="182"/>
      <c r="Z368" s="67"/>
      <c r="AA368" s="67"/>
      <c r="AB368" s="67"/>
      <c r="AC368" s="67"/>
      <c r="AD368" s="67"/>
      <c r="AE368" s="67"/>
      <c r="AF368" s="67"/>
      <c r="AG368" s="67"/>
      <c r="AH368" s="67"/>
      <c r="AI368" s="67"/>
      <c r="AJ368" s="136"/>
      <c r="AK368" s="134"/>
      <c r="AS368" s="67"/>
      <c r="AT368" s="68"/>
      <c r="AU368" s="133"/>
      <c r="AV368" s="132"/>
      <c r="AX368" s="88"/>
      <c r="AZ368" s="221"/>
      <c r="BA368" s="221"/>
      <c r="BB368" s="221"/>
      <c r="BC368" s="221"/>
      <c r="BD368" s="221"/>
      <c r="BE368" s="221"/>
      <c r="BF368" s="221"/>
      <c r="BG368" s="221"/>
      <c r="BH368" s="221"/>
      <c r="BI368" s="221"/>
      <c r="BJ368" s="221"/>
    </row>
    <row r="369" spans="2:62" s="61" customFormat="1" x14ac:dyDescent="0.2">
      <c r="B369" s="182"/>
      <c r="C369" s="67"/>
      <c r="D369" s="67"/>
      <c r="E369" s="67"/>
      <c r="F369" s="67"/>
      <c r="G369" s="67"/>
      <c r="H369" s="67"/>
      <c r="I369" s="136"/>
      <c r="J369" s="134"/>
      <c r="R369" s="67"/>
      <c r="S369" s="68"/>
      <c r="T369" s="131"/>
      <c r="U369" s="132"/>
      <c r="W369" s="88"/>
      <c r="Y369" s="182"/>
      <c r="Z369" s="67"/>
      <c r="AA369" s="67"/>
      <c r="AB369" s="67"/>
      <c r="AC369" s="67"/>
      <c r="AD369" s="67"/>
      <c r="AE369" s="67"/>
      <c r="AF369" s="67"/>
      <c r="AG369" s="67"/>
      <c r="AH369" s="67"/>
      <c r="AI369" s="67"/>
      <c r="AJ369" s="136"/>
      <c r="AK369" s="134"/>
      <c r="AS369" s="67"/>
      <c r="AT369" s="68"/>
      <c r="AU369" s="133"/>
      <c r="AV369" s="132"/>
      <c r="AX369" s="88"/>
      <c r="AZ369" s="221"/>
      <c r="BA369" s="221"/>
      <c r="BB369" s="221"/>
      <c r="BC369" s="221"/>
      <c r="BD369" s="221"/>
      <c r="BE369" s="221"/>
      <c r="BF369" s="221"/>
      <c r="BG369" s="221"/>
      <c r="BH369" s="221"/>
      <c r="BI369" s="221"/>
      <c r="BJ369" s="221"/>
    </row>
    <row r="370" spans="2:62" s="61" customFormat="1" x14ac:dyDescent="0.2">
      <c r="B370" s="182"/>
      <c r="C370" s="67"/>
      <c r="D370" s="67"/>
      <c r="E370" s="67"/>
      <c r="F370" s="67"/>
      <c r="G370" s="67"/>
      <c r="H370" s="67"/>
      <c r="I370" s="136"/>
      <c r="J370" s="134"/>
      <c r="R370" s="67"/>
      <c r="S370" s="68"/>
      <c r="T370" s="131"/>
      <c r="U370" s="132"/>
      <c r="W370" s="88"/>
      <c r="Y370" s="182"/>
      <c r="Z370" s="67"/>
      <c r="AA370" s="67"/>
      <c r="AB370" s="67"/>
      <c r="AC370" s="67"/>
      <c r="AD370" s="67"/>
      <c r="AE370" s="67"/>
      <c r="AF370" s="67"/>
      <c r="AG370" s="67"/>
      <c r="AH370" s="67"/>
      <c r="AI370" s="67"/>
      <c r="AJ370" s="136"/>
      <c r="AK370" s="134"/>
      <c r="AS370" s="67"/>
      <c r="AT370" s="68"/>
      <c r="AU370" s="133"/>
      <c r="AV370" s="132"/>
      <c r="AX370" s="88"/>
      <c r="AZ370" s="221"/>
      <c r="BA370" s="221"/>
      <c r="BB370" s="221"/>
      <c r="BC370" s="221"/>
      <c r="BD370" s="221"/>
      <c r="BE370" s="221"/>
      <c r="BF370" s="221"/>
      <c r="BG370" s="221"/>
      <c r="BH370" s="221"/>
      <c r="BI370" s="221"/>
      <c r="BJ370" s="221"/>
    </row>
    <row r="371" spans="2:62" s="61" customFormat="1" x14ac:dyDescent="0.2">
      <c r="B371" s="182"/>
      <c r="C371" s="67"/>
      <c r="D371" s="67"/>
      <c r="E371" s="67"/>
      <c r="F371" s="67"/>
      <c r="G371" s="67"/>
      <c r="H371" s="67"/>
      <c r="I371" s="136"/>
      <c r="J371" s="134"/>
      <c r="R371" s="67"/>
      <c r="S371" s="68"/>
      <c r="T371" s="131"/>
      <c r="U371" s="132"/>
      <c r="W371" s="88"/>
      <c r="Y371" s="182"/>
      <c r="Z371" s="67"/>
      <c r="AA371" s="67"/>
      <c r="AB371" s="67"/>
      <c r="AC371" s="67"/>
      <c r="AD371" s="67"/>
      <c r="AE371" s="67"/>
      <c r="AF371" s="67"/>
      <c r="AG371" s="67"/>
      <c r="AH371" s="67"/>
      <c r="AI371" s="67"/>
      <c r="AJ371" s="136"/>
      <c r="AK371" s="134"/>
      <c r="AS371" s="67"/>
      <c r="AT371" s="68"/>
      <c r="AU371" s="133"/>
      <c r="AV371" s="132"/>
      <c r="AX371" s="88"/>
      <c r="AZ371" s="221"/>
      <c r="BA371" s="221"/>
      <c r="BB371" s="221"/>
      <c r="BC371" s="221"/>
      <c r="BD371" s="221"/>
      <c r="BE371" s="221"/>
      <c r="BF371" s="221"/>
      <c r="BG371" s="221"/>
      <c r="BH371" s="221"/>
      <c r="BI371" s="221"/>
      <c r="BJ371" s="221"/>
    </row>
    <row r="372" spans="2:62" s="61" customFormat="1" x14ac:dyDescent="0.2">
      <c r="B372" s="182"/>
      <c r="C372" s="67"/>
      <c r="D372" s="67"/>
      <c r="E372" s="67"/>
      <c r="F372" s="67"/>
      <c r="G372" s="67"/>
      <c r="H372" s="67"/>
      <c r="I372" s="136"/>
      <c r="J372" s="134"/>
      <c r="R372" s="67"/>
      <c r="S372" s="68"/>
      <c r="T372" s="131"/>
      <c r="U372" s="132"/>
      <c r="W372" s="88"/>
      <c r="Y372" s="182"/>
      <c r="Z372" s="67"/>
      <c r="AA372" s="67"/>
      <c r="AB372" s="67"/>
      <c r="AC372" s="67"/>
      <c r="AD372" s="67"/>
      <c r="AE372" s="67"/>
      <c r="AF372" s="67"/>
      <c r="AG372" s="67"/>
      <c r="AH372" s="67"/>
      <c r="AI372" s="67"/>
      <c r="AJ372" s="136"/>
      <c r="AK372" s="134"/>
      <c r="AS372" s="67"/>
      <c r="AT372" s="68"/>
      <c r="AU372" s="133"/>
      <c r="AV372" s="132"/>
      <c r="AX372" s="88"/>
      <c r="AZ372" s="221"/>
      <c r="BA372" s="221"/>
      <c r="BB372" s="221"/>
      <c r="BC372" s="221"/>
      <c r="BD372" s="221"/>
      <c r="BE372" s="221"/>
      <c r="BF372" s="221"/>
      <c r="BG372" s="221"/>
      <c r="BH372" s="221"/>
      <c r="BI372" s="221"/>
      <c r="BJ372" s="221"/>
    </row>
    <row r="373" spans="2:62" s="61" customFormat="1" x14ac:dyDescent="0.2">
      <c r="B373" s="182"/>
      <c r="C373" s="67"/>
      <c r="D373" s="67"/>
      <c r="E373" s="67"/>
      <c r="F373" s="67"/>
      <c r="G373" s="67"/>
      <c r="H373" s="67"/>
      <c r="I373" s="136"/>
      <c r="J373" s="134"/>
      <c r="R373" s="67"/>
      <c r="S373" s="68"/>
      <c r="T373" s="131"/>
      <c r="U373" s="132"/>
      <c r="W373" s="88"/>
      <c r="Y373" s="182"/>
      <c r="Z373" s="67"/>
      <c r="AA373" s="67"/>
      <c r="AB373" s="67"/>
      <c r="AC373" s="67"/>
      <c r="AD373" s="67"/>
      <c r="AE373" s="67"/>
      <c r="AF373" s="67"/>
      <c r="AG373" s="67"/>
      <c r="AH373" s="67"/>
      <c r="AI373" s="67"/>
      <c r="AJ373" s="136"/>
      <c r="AK373" s="134"/>
      <c r="AS373" s="67"/>
      <c r="AT373" s="68"/>
      <c r="AU373" s="133"/>
      <c r="AV373" s="132"/>
      <c r="AX373" s="88"/>
      <c r="AZ373" s="221"/>
      <c r="BA373" s="221"/>
      <c r="BB373" s="221"/>
      <c r="BC373" s="221"/>
      <c r="BD373" s="221"/>
      <c r="BE373" s="221"/>
      <c r="BF373" s="221"/>
      <c r="BG373" s="221"/>
      <c r="BH373" s="221"/>
      <c r="BI373" s="221"/>
      <c r="BJ373" s="221"/>
    </row>
    <row r="374" spans="2:62" s="61" customFormat="1" x14ac:dyDescent="0.2">
      <c r="B374" s="182"/>
      <c r="C374" s="67"/>
      <c r="D374" s="67"/>
      <c r="E374" s="67"/>
      <c r="F374" s="67"/>
      <c r="G374" s="67"/>
      <c r="H374" s="67"/>
      <c r="I374" s="136"/>
      <c r="J374" s="134"/>
      <c r="R374" s="67"/>
      <c r="S374" s="68"/>
      <c r="T374" s="131"/>
      <c r="U374" s="132"/>
      <c r="W374" s="88"/>
      <c r="Y374" s="182"/>
      <c r="Z374" s="67"/>
      <c r="AA374" s="67"/>
      <c r="AB374" s="67"/>
      <c r="AC374" s="67"/>
      <c r="AD374" s="67"/>
      <c r="AE374" s="67"/>
      <c r="AF374" s="67"/>
      <c r="AG374" s="67"/>
      <c r="AH374" s="67"/>
      <c r="AI374" s="67"/>
      <c r="AJ374" s="136"/>
      <c r="AK374" s="134"/>
      <c r="AS374" s="67"/>
      <c r="AT374" s="68"/>
      <c r="AU374" s="133"/>
      <c r="AV374" s="132"/>
      <c r="AX374" s="88"/>
      <c r="AZ374" s="221"/>
      <c r="BA374" s="221"/>
      <c r="BB374" s="221"/>
      <c r="BC374" s="221"/>
      <c r="BD374" s="221"/>
      <c r="BE374" s="221"/>
      <c r="BF374" s="221"/>
      <c r="BG374" s="221"/>
      <c r="BH374" s="221"/>
      <c r="BI374" s="221"/>
      <c r="BJ374" s="221"/>
    </row>
    <row r="375" spans="2:62" s="61" customFormat="1" x14ac:dyDescent="0.2">
      <c r="B375" s="182"/>
      <c r="C375" s="67"/>
      <c r="D375" s="67"/>
      <c r="E375" s="67"/>
      <c r="F375" s="67"/>
      <c r="G375" s="67"/>
      <c r="H375" s="67"/>
      <c r="I375" s="136"/>
      <c r="J375" s="134"/>
      <c r="R375" s="67"/>
      <c r="S375" s="68"/>
      <c r="T375" s="131"/>
      <c r="U375" s="132"/>
      <c r="W375" s="88"/>
      <c r="Y375" s="182"/>
      <c r="Z375" s="67"/>
      <c r="AA375" s="67"/>
      <c r="AB375" s="67"/>
      <c r="AC375" s="67"/>
      <c r="AD375" s="67"/>
      <c r="AE375" s="67"/>
      <c r="AF375" s="67"/>
      <c r="AG375" s="67"/>
      <c r="AH375" s="67"/>
      <c r="AI375" s="67"/>
      <c r="AJ375" s="136"/>
      <c r="AK375" s="134"/>
      <c r="AS375" s="67"/>
      <c r="AT375" s="68"/>
      <c r="AU375" s="133"/>
      <c r="AV375" s="132"/>
      <c r="AX375" s="88"/>
      <c r="AZ375" s="221"/>
      <c r="BA375" s="221"/>
      <c r="BB375" s="221"/>
      <c r="BC375" s="221"/>
      <c r="BD375" s="221"/>
      <c r="BE375" s="221"/>
      <c r="BF375" s="221"/>
      <c r="BG375" s="221"/>
      <c r="BH375" s="221"/>
      <c r="BI375" s="221"/>
      <c r="BJ375" s="221"/>
    </row>
    <row r="376" spans="2:62" s="61" customFormat="1" x14ac:dyDescent="0.2">
      <c r="B376" s="182"/>
      <c r="C376" s="67"/>
      <c r="D376" s="67"/>
      <c r="E376" s="67"/>
      <c r="F376" s="67"/>
      <c r="G376" s="67"/>
      <c r="H376" s="67"/>
      <c r="I376" s="136"/>
      <c r="J376" s="134"/>
      <c r="R376" s="67"/>
      <c r="S376" s="68"/>
      <c r="T376" s="131"/>
      <c r="U376" s="132"/>
      <c r="W376" s="88"/>
      <c r="Y376" s="182"/>
      <c r="Z376" s="67"/>
      <c r="AA376" s="67"/>
      <c r="AB376" s="67"/>
      <c r="AC376" s="67"/>
      <c r="AD376" s="67"/>
      <c r="AE376" s="67"/>
      <c r="AF376" s="67"/>
      <c r="AG376" s="67"/>
      <c r="AH376" s="67"/>
      <c r="AI376" s="67"/>
      <c r="AJ376" s="136"/>
      <c r="AK376" s="134"/>
      <c r="AS376" s="67"/>
      <c r="AT376" s="68"/>
      <c r="AU376" s="133"/>
      <c r="AV376" s="132"/>
      <c r="AX376" s="88"/>
      <c r="AZ376" s="221"/>
      <c r="BA376" s="221"/>
      <c r="BB376" s="221"/>
      <c r="BC376" s="221"/>
      <c r="BD376" s="221"/>
      <c r="BE376" s="221"/>
      <c r="BF376" s="221"/>
      <c r="BG376" s="221"/>
      <c r="BH376" s="221"/>
      <c r="BI376" s="221"/>
      <c r="BJ376" s="221"/>
    </row>
    <row r="377" spans="2:62" s="61" customFormat="1" x14ac:dyDescent="0.2">
      <c r="B377" s="182"/>
      <c r="C377" s="67"/>
      <c r="D377" s="67"/>
      <c r="E377" s="67"/>
      <c r="F377" s="67"/>
      <c r="G377" s="67"/>
      <c r="H377" s="67"/>
      <c r="I377" s="136"/>
      <c r="J377" s="134"/>
      <c r="R377" s="67"/>
      <c r="S377" s="68"/>
      <c r="T377" s="131"/>
      <c r="U377" s="132"/>
      <c r="W377" s="88"/>
      <c r="Y377" s="182"/>
      <c r="Z377" s="67"/>
      <c r="AA377" s="67"/>
      <c r="AB377" s="67"/>
      <c r="AC377" s="67"/>
      <c r="AD377" s="67"/>
      <c r="AE377" s="67"/>
      <c r="AF377" s="67"/>
      <c r="AG377" s="67"/>
      <c r="AH377" s="67"/>
      <c r="AI377" s="67"/>
      <c r="AJ377" s="136"/>
      <c r="AK377" s="134"/>
      <c r="AS377" s="67"/>
      <c r="AT377" s="68"/>
      <c r="AU377" s="133"/>
      <c r="AV377" s="132"/>
      <c r="AX377" s="88"/>
      <c r="AZ377" s="221"/>
      <c r="BA377" s="221"/>
      <c r="BB377" s="221"/>
      <c r="BC377" s="221"/>
      <c r="BD377" s="221"/>
      <c r="BE377" s="221"/>
      <c r="BF377" s="221"/>
      <c r="BG377" s="221"/>
      <c r="BH377" s="221"/>
      <c r="BI377" s="221"/>
      <c r="BJ377" s="221"/>
    </row>
    <row r="378" spans="2:62" s="61" customFormat="1" x14ac:dyDescent="0.2">
      <c r="B378" s="182"/>
      <c r="C378" s="67"/>
      <c r="D378" s="67"/>
      <c r="E378" s="67"/>
      <c r="F378" s="67"/>
      <c r="G378" s="67"/>
      <c r="H378" s="67"/>
      <c r="I378" s="136"/>
      <c r="J378" s="134"/>
      <c r="R378" s="67"/>
      <c r="S378" s="68"/>
      <c r="T378" s="131"/>
      <c r="U378" s="132"/>
      <c r="W378" s="88"/>
      <c r="Y378" s="182"/>
      <c r="Z378" s="67"/>
      <c r="AA378" s="67"/>
      <c r="AB378" s="67"/>
      <c r="AC378" s="67"/>
      <c r="AD378" s="67"/>
      <c r="AE378" s="67"/>
      <c r="AF378" s="67"/>
      <c r="AG378" s="67"/>
      <c r="AH378" s="67"/>
      <c r="AI378" s="67"/>
      <c r="AJ378" s="136"/>
      <c r="AK378" s="134"/>
      <c r="AS378" s="67"/>
      <c r="AT378" s="68"/>
      <c r="AU378" s="133"/>
      <c r="AV378" s="132"/>
      <c r="AX378" s="88"/>
      <c r="AZ378" s="221"/>
      <c r="BA378" s="221"/>
      <c r="BB378" s="221"/>
      <c r="BC378" s="221"/>
      <c r="BD378" s="221"/>
      <c r="BE378" s="221"/>
      <c r="BF378" s="221"/>
      <c r="BG378" s="221"/>
      <c r="BH378" s="221"/>
      <c r="BI378" s="221"/>
      <c r="BJ378" s="221"/>
    </row>
    <row r="379" spans="2:62" s="61" customFormat="1" x14ac:dyDescent="0.2">
      <c r="B379" s="182"/>
      <c r="C379" s="67"/>
      <c r="D379" s="67"/>
      <c r="E379" s="67"/>
      <c r="F379" s="67"/>
      <c r="G379" s="67"/>
      <c r="H379" s="67"/>
      <c r="I379" s="136"/>
      <c r="J379" s="134"/>
      <c r="R379" s="67"/>
      <c r="S379" s="68"/>
      <c r="T379" s="131"/>
      <c r="U379" s="132"/>
      <c r="W379" s="88"/>
      <c r="Y379" s="182"/>
      <c r="Z379" s="67"/>
      <c r="AA379" s="67"/>
      <c r="AB379" s="67"/>
      <c r="AC379" s="67"/>
      <c r="AD379" s="67"/>
      <c r="AE379" s="67"/>
      <c r="AF379" s="67"/>
      <c r="AG379" s="67"/>
      <c r="AH379" s="67"/>
      <c r="AI379" s="67"/>
      <c r="AJ379" s="136"/>
      <c r="AK379" s="134"/>
      <c r="AS379" s="67"/>
      <c r="AT379" s="68"/>
      <c r="AU379" s="133"/>
      <c r="AV379" s="132"/>
      <c r="AX379" s="88"/>
      <c r="AZ379" s="221"/>
      <c r="BA379" s="221"/>
      <c r="BB379" s="221"/>
      <c r="BC379" s="221"/>
      <c r="BD379" s="221"/>
      <c r="BE379" s="221"/>
      <c r="BF379" s="221"/>
      <c r="BG379" s="221"/>
      <c r="BH379" s="221"/>
      <c r="BI379" s="221"/>
      <c r="BJ379" s="221"/>
    </row>
    <row r="380" spans="2:62" s="61" customFormat="1" x14ac:dyDescent="0.2">
      <c r="B380" s="182"/>
      <c r="C380" s="67"/>
      <c r="D380" s="67"/>
      <c r="E380" s="67"/>
      <c r="F380" s="67"/>
      <c r="G380" s="67"/>
      <c r="H380" s="67"/>
      <c r="I380" s="136"/>
      <c r="J380" s="134"/>
      <c r="R380" s="67"/>
      <c r="S380" s="68"/>
      <c r="T380" s="131"/>
      <c r="U380" s="132"/>
      <c r="W380" s="88"/>
      <c r="Y380" s="182"/>
      <c r="Z380" s="67"/>
      <c r="AA380" s="67"/>
      <c r="AB380" s="67"/>
      <c r="AC380" s="67"/>
      <c r="AD380" s="67"/>
      <c r="AE380" s="67"/>
      <c r="AF380" s="67"/>
      <c r="AG380" s="67"/>
      <c r="AH380" s="67"/>
      <c r="AI380" s="67"/>
      <c r="AJ380" s="136"/>
      <c r="AK380" s="134"/>
      <c r="AS380" s="67"/>
      <c r="AT380" s="68"/>
      <c r="AU380" s="133"/>
      <c r="AV380" s="132"/>
      <c r="AX380" s="88"/>
      <c r="AZ380" s="221"/>
      <c r="BA380" s="221"/>
      <c r="BB380" s="221"/>
      <c r="BC380" s="221"/>
      <c r="BD380" s="221"/>
      <c r="BE380" s="221"/>
      <c r="BF380" s="221"/>
      <c r="BG380" s="221"/>
      <c r="BH380" s="221"/>
      <c r="BI380" s="221"/>
      <c r="BJ380" s="221"/>
    </row>
    <row r="381" spans="2:62" s="61" customFormat="1" x14ac:dyDescent="0.2">
      <c r="B381" s="182"/>
      <c r="C381" s="67"/>
      <c r="D381" s="67"/>
      <c r="E381" s="67"/>
      <c r="F381" s="67"/>
      <c r="G381" s="67"/>
      <c r="H381" s="67"/>
      <c r="I381" s="136"/>
      <c r="J381" s="134"/>
      <c r="R381" s="67"/>
      <c r="S381" s="68"/>
      <c r="T381" s="131"/>
      <c r="U381" s="132"/>
      <c r="W381" s="88"/>
      <c r="Y381" s="182"/>
      <c r="Z381" s="67"/>
      <c r="AA381" s="67"/>
      <c r="AB381" s="67"/>
      <c r="AC381" s="67"/>
      <c r="AD381" s="67"/>
      <c r="AE381" s="67"/>
      <c r="AF381" s="67"/>
      <c r="AG381" s="67"/>
      <c r="AH381" s="67"/>
      <c r="AI381" s="67"/>
      <c r="AJ381" s="136"/>
      <c r="AK381" s="134"/>
      <c r="AS381" s="67"/>
      <c r="AT381" s="68"/>
      <c r="AU381" s="133"/>
      <c r="AV381" s="132"/>
      <c r="AX381" s="88"/>
      <c r="AZ381" s="221"/>
      <c r="BA381" s="221"/>
      <c r="BB381" s="221"/>
      <c r="BC381" s="221"/>
      <c r="BD381" s="221"/>
      <c r="BE381" s="221"/>
      <c r="BF381" s="221"/>
      <c r="BG381" s="221"/>
      <c r="BH381" s="221"/>
      <c r="BI381" s="221"/>
      <c r="BJ381" s="221"/>
    </row>
    <row r="382" spans="2:62" s="61" customFormat="1" x14ac:dyDescent="0.2">
      <c r="B382" s="182"/>
      <c r="C382" s="67"/>
      <c r="D382" s="67"/>
      <c r="E382" s="67"/>
      <c r="F382" s="67"/>
      <c r="G382" s="67"/>
      <c r="H382" s="67"/>
      <c r="I382" s="136"/>
      <c r="J382" s="134"/>
      <c r="R382" s="67"/>
      <c r="S382" s="68"/>
      <c r="T382" s="131"/>
      <c r="U382" s="132"/>
      <c r="W382" s="88"/>
      <c r="Y382" s="182"/>
      <c r="Z382" s="67"/>
      <c r="AA382" s="67"/>
      <c r="AB382" s="67"/>
      <c r="AC382" s="67"/>
      <c r="AD382" s="67"/>
      <c r="AE382" s="67"/>
      <c r="AF382" s="67"/>
      <c r="AG382" s="67"/>
      <c r="AH382" s="67"/>
      <c r="AI382" s="67"/>
      <c r="AJ382" s="136"/>
      <c r="AK382" s="134"/>
      <c r="AS382" s="67"/>
      <c r="AT382" s="68"/>
      <c r="AU382" s="133"/>
      <c r="AV382" s="132"/>
      <c r="AX382" s="88"/>
      <c r="AZ382" s="221"/>
      <c r="BA382" s="221"/>
      <c r="BB382" s="221"/>
      <c r="BC382" s="221"/>
      <c r="BD382" s="221"/>
      <c r="BE382" s="221"/>
      <c r="BF382" s="221"/>
      <c r="BG382" s="221"/>
      <c r="BH382" s="221"/>
      <c r="BI382" s="221"/>
      <c r="BJ382" s="221"/>
    </row>
    <row r="383" spans="2:62" s="61" customFormat="1" x14ac:dyDescent="0.2">
      <c r="B383" s="182"/>
      <c r="C383" s="67"/>
      <c r="D383" s="67"/>
      <c r="E383" s="67"/>
      <c r="F383" s="67"/>
      <c r="G383" s="67"/>
      <c r="H383" s="67"/>
      <c r="I383" s="136"/>
      <c r="J383" s="134"/>
      <c r="R383" s="67"/>
      <c r="S383" s="68"/>
      <c r="T383" s="131"/>
      <c r="U383" s="132"/>
      <c r="W383" s="88"/>
      <c r="Y383" s="182"/>
      <c r="Z383" s="67"/>
      <c r="AA383" s="67"/>
      <c r="AB383" s="67"/>
      <c r="AC383" s="67"/>
      <c r="AD383" s="67"/>
      <c r="AE383" s="67"/>
      <c r="AF383" s="67"/>
      <c r="AG383" s="67"/>
      <c r="AH383" s="67"/>
      <c r="AI383" s="67"/>
      <c r="AJ383" s="136"/>
      <c r="AK383" s="134"/>
      <c r="AS383" s="67"/>
      <c r="AT383" s="68"/>
      <c r="AU383" s="133"/>
      <c r="AV383" s="132"/>
      <c r="AX383" s="88"/>
      <c r="AZ383" s="221"/>
      <c r="BA383" s="221"/>
      <c r="BB383" s="221"/>
      <c r="BC383" s="221"/>
      <c r="BD383" s="221"/>
      <c r="BE383" s="221"/>
      <c r="BF383" s="221"/>
      <c r="BG383" s="221"/>
      <c r="BH383" s="221"/>
      <c r="BI383" s="221"/>
      <c r="BJ383" s="221"/>
    </row>
    <row r="384" spans="2:62" s="61" customFormat="1" x14ac:dyDescent="0.2">
      <c r="B384" s="182"/>
      <c r="C384" s="67"/>
      <c r="D384" s="67"/>
      <c r="E384" s="67"/>
      <c r="F384" s="67"/>
      <c r="G384" s="67"/>
      <c r="H384" s="67"/>
      <c r="I384" s="136"/>
      <c r="J384" s="134"/>
      <c r="R384" s="67"/>
      <c r="S384" s="68"/>
      <c r="T384" s="131"/>
      <c r="U384" s="132"/>
      <c r="W384" s="88"/>
      <c r="Y384" s="182"/>
      <c r="Z384" s="67"/>
      <c r="AA384" s="67"/>
      <c r="AB384" s="67"/>
      <c r="AC384" s="67"/>
      <c r="AD384" s="67"/>
      <c r="AE384" s="67"/>
      <c r="AF384" s="67"/>
      <c r="AG384" s="67"/>
      <c r="AH384" s="67"/>
      <c r="AI384" s="67"/>
      <c r="AJ384" s="136"/>
      <c r="AK384" s="134"/>
      <c r="AS384" s="67"/>
      <c r="AT384" s="68"/>
      <c r="AU384" s="133"/>
      <c r="AV384" s="132"/>
      <c r="AX384" s="88"/>
      <c r="AZ384" s="221"/>
      <c r="BA384" s="221"/>
      <c r="BB384" s="221"/>
      <c r="BC384" s="221"/>
      <c r="BD384" s="221"/>
      <c r="BE384" s="221"/>
      <c r="BF384" s="221"/>
      <c r="BG384" s="221"/>
      <c r="BH384" s="221"/>
      <c r="BI384" s="221"/>
      <c r="BJ384" s="221"/>
    </row>
    <row r="385" spans="2:62" s="61" customFormat="1" x14ac:dyDescent="0.2">
      <c r="B385" s="182"/>
      <c r="C385" s="67"/>
      <c r="D385" s="67"/>
      <c r="E385" s="67"/>
      <c r="F385" s="67"/>
      <c r="G385" s="67"/>
      <c r="H385" s="67"/>
      <c r="I385" s="136"/>
      <c r="J385" s="134"/>
      <c r="R385" s="67"/>
      <c r="S385" s="68"/>
      <c r="T385" s="131"/>
      <c r="U385" s="132"/>
      <c r="W385" s="88"/>
      <c r="Y385" s="182"/>
      <c r="Z385" s="67"/>
      <c r="AA385" s="67"/>
      <c r="AB385" s="67"/>
      <c r="AC385" s="67"/>
      <c r="AD385" s="67"/>
      <c r="AE385" s="67"/>
      <c r="AF385" s="67"/>
      <c r="AG385" s="67"/>
      <c r="AH385" s="67"/>
      <c r="AI385" s="67"/>
      <c r="AJ385" s="136"/>
      <c r="AK385" s="134"/>
      <c r="AS385" s="67"/>
      <c r="AT385" s="68"/>
      <c r="AU385" s="133"/>
      <c r="AV385" s="132"/>
      <c r="AX385" s="88"/>
      <c r="AZ385" s="221"/>
      <c r="BA385" s="221"/>
      <c r="BB385" s="221"/>
      <c r="BC385" s="221"/>
      <c r="BD385" s="221"/>
      <c r="BE385" s="221"/>
      <c r="BF385" s="221"/>
      <c r="BG385" s="221"/>
      <c r="BH385" s="221"/>
      <c r="BI385" s="221"/>
      <c r="BJ385" s="221"/>
    </row>
    <row r="386" spans="2:62" s="61" customFormat="1" x14ac:dyDescent="0.2">
      <c r="B386" s="182"/>
      <c r="C386" s="67"/>
      <c r="D386" s="67"/>
      <c r="E386" s="67"/>
      <c r="F386" s="67"/>
      <c r="G386" s="67"/>
      <c r="H386" s="67"/>
      <c r="I386" s="136"/>
      <c r="J386" s="134"/>
      <c r="R386" s="67"/>
      <c r="S386" s="68"/>
      <c r="T386" s="131"/>
      <c r="U386" s="132"/>
      <c r="W386" s="88"/>
      <c r="Y386" s="182"/>
      <c r="Z386" s="67"/>
      <c r="AA386" s="67"/>
      <c r="AB386" s="67"/>
      <c r="AC386" s="67"/>
      <c r="AD386" s="67"/>
      <c r="AE386" s="67"/>
      <c r="AF386" s="67"/>
      <c r="AG386" s="67"/>
      <c r="AH386" s="67"/>
      <c r="AI386" s="67"/>
      <c r="AJ386" s="136"/>
      <c r="AK386" s="134"/>
      <c r="AS386" s="67"/>
      <c r="AT386" s="68"/>
      <c r="AU386" s="133"/>
      <c r="AV386" s="132"/>
      <c r="AX386" s="88"/>
      <c r="AZ386" s="221"/>
      <c r="BA386" s="221"/>
      <c r="BB386" s="221"/>
      <c r="BC386" s="221"/>
      <c r="BD386" s="221"/>
      <c r="BE386" s="221"/>
      <c r="BF386" s="221"/>
      <c r="BG386" s="221"/>
      <c r="BH386" s="221"/>
      <c r="BI386" s="221"/>
      <c r="BJ386" s="221"/>
    </row>
    <row r="387" spans="2:62" s="61" customFormat="1" x14ac:dyDescent="0.2">
      <c r="B387" s="182"/>
      <c r="C387" s="67"/>
      <c r="D387" s="67"/>
      <c r="E387" s="67"/>
      <c r="F387" s="67"/>
      <c r="G387" s="67"/>
      <c r="H387" s="67"/>
      <c r="I387" s="136"/>
      <c r="J387" s="134"/>
      <c r="R387" s="67"/>
      <c r="S387" s="68"/>
      <c r="T387" s="131"/>
      <c r="U387" s="132"/>
      <c r="W387" s="88"/>
      <c r="Y387" s="182"/>
      <c r="Z387" s="67"/>
      <c r="AA387" s="67"/>
      <c r="AB387" s="67"/>
      <c r="AC387" s="67"/>
      <c r="AD387" s="67"/>
      <c r="AE387" s="67"/>
      <c r="AF387" s="67"/>
      <c r="AG387" s="67"/>
      <c r="AH387" s="67"/>
      <c r="AI387" s="67"/>
      <c r="AJ387" s="136"/>
      <c r="AK387" s="134"/>
      <c r="AS387" s="67"/>
      <c r="AT387" s="68"/>
      <c r="AU387" s="133"/>
      <c r="AV387" s="132"/>
      <c r="AX387" s="88"/>
      <c r="AZ387" s="221"/>
      <c r="BA387" s="221"/>
      <c r="BB387" s="221"/>
      <c r="BC387" s="221"/>
      <c r="BD387" s="221"/>
      <c r="BE387" s="221"/>
      <c r="BF387" s="221"/>
      <c r="BG387" s="221"/>
      <c r="BH387" s="221"/>
      <c r="BI387" s="221"/>
      <c r="BJ387" s="221"/>
    </row>
    <row r="388" spans="2:62" s="61" customFormat="1" x14ac:dyDescent="0.2">
      <c r="B388" s="182"/>
      <c r="C388" s="67"/>
      <c r="D388" s="67"/>
      <c r="E388" s="67"/>
      <c r="F388" s="67"/>
      <c r="G388" s="67"/>
      <c r="H388" s="67"/>
      <c r="I388" s="136"/>
      <c r="J388" s="134"/>
      <c r="R388" s="67"/>
      <c r="S388" s="68"/>
      <c r="T388" s="131"/>
      <c r="U388" s="132"/>
      <c r="W388" s="88"/>
      <c r="Y388" s="182"/>
      <c r="Z388" s="67"/>
      <c r="AA388" s="67"/>
      <c r="AB388" s="67"/>
      <c r="AC388" s="67"/>
      <c r="AD388" s="67"/>
      <c r="AE388" s="67"/>
      <c r="AF388" s="67"/>
      <c r="AG388" s="67"/>
      <c r="AH388" s="67"/>
      <c r="AI388" s="67"/>
      <c r="AJ388" s="136"/>
      <c r="AK388" s="134"/>
      <c r="AS388" s="67"/>
      <c r="AT388" s="68"/>
      <c r="AU388" s="133"/>
      <c r="AV388" s="132"/>
      <c r="AX388" s="88"/>
      <c r="AZ388" s="221"/>
      <c r="BA388" s="221"/>
      <c r="BB388" s="221"/>
      <c r="BC388" s="221"/>
      <c r="BD388" s="221"/>
      <c r="BE388" s="221"/>
      <c r="BF388" s="221"/>
      <c r="BG388" s="221"/>
      <c r="BH388" s="221"/>
      <c r="BI388" s="221"/>
      <c r="BJ388" s="221"/>
    </row>
    <row r="389" spans="2:62" s="61" customFormat="1" x14ac:dyDescent="0.2">
      <c r="B389" s="182"/>
      <c r="C389" s="67"/>
      <c r="D389" s="67"/>
      <c r="E389" s="67"/>
      <c r="F389" s="67"/>
      <c r="G389" s="67"/>
      <c r="H389" s="67"/>
      <c r="I389" s="136"/>
      <c r="J389" s="134"/>
      <c r="R389" s="67"/>
      <c r="S389" s="68"/>
      <c r="T389" s="131"/>
      <c r="U389" s="132"/>
      <c r="W389" s="88"/>
      <c r="Y389" s="182"/>
      <c r="Z389" s="67"/>
      <c r="AA389" s="67"/>
      <c r="AB389" s="67"/>
      <c r="AC389" s="67"/>
      <c r="AD389" s="67"/>
      <c r="AE389" s="67"/>
      <c r="AF389" s="67"/>
      <c r="AG389" s="67"/>
      <c r="AH389" s="67"/>
      <c r="AI389" s="67"/>
      <c r="AJ389" s="136"/>
      <c r="AK389" s="134"/>
      <c r="AS389" s="67"/>
      <c r="AT389" s="68"/>
      <c r="AU389" s="133"/>
      <c r="AV389" s="132"/>
      <c r="AX389" s="88"/>
      <c r="AZ389" s="221"/>
      <c r="BA389" s="221"/>
      <c r="BB389" s="221"/>
      <c r="BC389" s="221"/>
      <c r="BD389" s="221"/>
      <c r="BE389" s="221"/>
      <c r="BF389" s="221"/>
      <c r="BG389" s="221"/>
      <c r="BH389" s="221"/>
      <c r="BI389" s="221"/>
      <c r="BJ389" s="221"/>
    </row>
    <row r="390" spans="2:62" s="61" customFormat="1" x14ac:dyDescent="0.2">
      <c r="B390" s="182"/>
      <c r="C390" s="67"/>
      <c r="D390" s="67"/>
      <c r="E390" s="67"/>
      <c r="F390" s="67"/>
      <c r="G390" s="67"/>
      <c r="H390" s="67"/>
      <c r="I390" s="136"/>
      <c r="J390" s="134"/>
      <c r="R390" s="67"/>
      <c r="S390" s="68"/>
      <c r="T390" s="131"/>
      <c r="U390" s="132"/>
      <c r="W390" s="88"/>
      <c r="Y390" s="182"/>
      <c r="Z390" s="67"/>
      <c r="AA390" s="67"/>
      <c r="AB390" s="67"/>
      <c r="AC390" s="67"/>
      <c r="AD390" s="67"/>
      <c r="AE390" s="67"/>
      <c r="AF390" s="67"/>
      <c r="AG390" s="67"/>
      <c r="AH390" s="67"/>
      <c r="AI390" s="67"/>
      <c r="AJ390" s="136"/>
      <c r="AK390" s="134"/>
      <c r="AS390" s="67"/>
      <c r="AT390" s="68"/>
      <c r="AU390" s="133"/>
      <c r="AV390" s="132"/>
      <c r="AX390" s="88"/>
      <c r="AZ390" s="221"/>
      <c r="BA390" s="221"/>
      <c r="BB390" s="221"/>
      <c r="BC390" s="221"/>
      <c r="BD390" s="221"/>
      <c r="BE390" s="221"/>
      <c r="BF390" s="221"/>
      <c r="BG390" s="221"/>
      <c r="BH390" s="221"/>
      <c r="BI390" s="221"/>
      <c r="BJ390" s="221"/>
    </row>
    <row r="391" spans="2:62" s="61" customFormat="1" x14ac:dyDescent="0.2">
      <c r="B391" s="182"/>
      <c r="C391" s="67"/>
      <c r="D391" s="67"/>
      <c r="E391" s="67"/>
      <c r="F391" s="67"/>
      <c r="G391" s="67"/>
      <c r="H391" s="67"/>
      <c r="I391" s="136"/>
      <c r="J391" s="134"/>
      <c r="R391" s="67"/>
      <c r="S391" s="68"/>
      <c r="T391" s="131"/>
      <c r="U391" s="132"/>
      <c r="W391" s="88"/>
      <c r="Y391" s="182"/>
      <c r="Z391" s="67"/>
      <c r="AA391" s="67"/>
      <c r="AB391" s="67"/>
      <c r="AC391" s="67"/>
      <c r="AD391" s="67"/>
      <c r="AE391" s="67"/>
      <c r="AF391" s="67"/>
      <c r="AG391" s="67"/>
      <c r="AH391" s="67"/>
      <c r="AI391" s="67"/>
      <c r="AJ391" s="136"/>
      <c r="AK391" s="134"/>
      <c r="AS391" s="67"/>
      <c r="AT391" s="68"/>
      <c r="AU391" s="133"/>
      <c r="AV391" s="132"/>
      <c r="AX391" s="88"/>
      <c r="AZ391" s="221"/>
      <c r="BA391" s="221"/>
      <c r="BB391" s="221"/>
      <c r="BC391" s="221"/>
      <c r="BD391" s="221"/>
      <c r="BE391" s="221"/>
      <c r="BF391" s="221"/>
      <c r="BG391" s="221"/>
      <c r="BH391" s="221"/>
      <c r="BI391" s="221"/>
      <c r="BJ391" s="221"/>
    </row>
    <row r="392" spans="2:62" s="61" customFormat="1" x14ac:dyDescent="0.2">
      <c r="B392" s="182"/>
      <c r="C392" s="67"/>
      <c r="D392" s="67"/>
      <c r="E392" s="67"/>
      <c r="F392" s="67"/>
      <c r="G392" s="67"/>
      <c r="H392" s="67"/>
      <c r="I392" s="136"/>
      <c r="J392" s="134"/>
      <c r="R392" s="67"/>
      <c r="S392" s="68"/>
      <c r="T392" s="131"/>
      <c r="U392" s="132"/>
      <c r="W392" s="88"/>
      <c r="Y392" s="182"/>
      <c r="Z392" s="67"/>
      <c r="AA392" s="67"/>
      <c r="AB392" s="67"/>
      <c r="AC392" s="67"/>
      <c r="AD392" s="67"/>
      <c r="AE392" s="67"/>
      <c r="AF392" s="67"/>
      <c r="AG392" s="67"/>
      <c r="AH392" s="67"/>
      <c r="AI392" s="67"/>
      <c r="AJ392" s="136"/>
      <c r="AK392" s="134"/>
      <c r="AS392" s="67"/>
      <c r="AT392" s="68"/>
      <c r="AU392" s="133"/>
      <c r="AV392" s="132"/>
      <c r="AX392" s="88"/>
      <c r="AZ392" s="221"/>
      <c r="BA392" s="221"/>
      <c r="BB392" s="221"/>
      <c r="BC392" s="221"/>
      <c r="BD392" s="221"/>
      <c r="BE392" s="221"/>
      <c r="BF392" s="221"/>
      <c r="BG392" s="221"/>
      <c r="BH392" s="221"/>
      <c r="BI392" s="221"/>
      <c r="BJ392" s="221"/>
    </row>
    <row r="393" spans="2:62" s="61" customFormat="1" x14ac:dyDescent="0.2">
      <c r="B393" s="182"/>
      <c r="C393" s="67"/>
      <c r="D393" s="67"/>
      <c r="E393" s="67"/>
      <c r="F393" s="67"/>
      <c r="G393" s="67"/>
      <c r="H393" s="67"/>
      <c r="I393" s="136"/>
      <c r="J393" s="134"/>
      <c r="R393" s="67"/>
      <c r="S393" s="68"/>
      <c r="T393" s="131"/>
      <c r="U393" s="132"/>
      <c r="W393" s="88"/>
      <c r="Y393" s="182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136"/>
      <c r="AK393" s="134"/>
      <c r="AS393" s="67"/>
      <c r="AT393" s="68"/>
      <c r="AU393" s="133"/>
      <c r="AV393" s="132"/>
      <c r="AX393" s="88"/>
      <c r="AZ393" s="221"/>
      <c r="BA393" s="221"/>
      <c r="BB393" s="221"/>
      <c r="BC393" s="221"/>
      <c r="BD393" s="221"/>
      <c r="BE393" s="221"/>
      <c r="BF393" s="221"/>
      <c r="BG393" s="221"/>
      <c r="BH393" s="221"/>
      <c r="BI393" s="221"/>
      <c r="BJ393" s="221"/>
    </row>
    <row r="394" spans="2:62" s="61" customFormat="1" x14ac:dyDescent="0.2">
      <c r="B394" s="182"/>
      <c r="C394" s="67"/>
      <c r="D394" s="67"/>
      <c r="E394" s="67"/>
      <c r="F394" s="67"/>
      <c r="G394" s="67"/>
      <c r="H394" s="67"/>
      <c r="I394" s="136"/>
      <c r="J394" s="134"/>
      <c r="R394" s="67"/>
      <c r="S394" s="68"/>
      <c r="T394" s="131"/>
      <c r="U394" s="132"/>
      <c r="W394" s="88"/>
      <c r="Y394" s="182"/>
      <c r="Z394" s="67"/>
      <c r="AA394" s="67"/>
      <c r="AB394" s="67"/>
      <c r="AC394" s="67"/>
      <c r="AD394" s="67"/>
      <c r="AE394" s="67"/>
      <c r="AF394" s="67"/>
      <c r="AG394" s="67"/>
      <c r="AH394" s="67"/>
      <c r="AI394" s="67"/>
      <c r="AJ394" s="136"/>
      <c r="AK394" s="134"/>
      <c r="AS394" s="67"/>
      <c r="AT394" s="68"/>
      <c r="AU394" s="133"/>
      <c r="AV394" s="132"/>
      <c r="AX394" s="88"/>
      <c r="AZ394" s="221"/>
      <c r="BA394" s="221"/>
      <c r="BB394" s="221"/>
      <c r="BC394" s="221"/>
      <c r="BD394" s="221"/>
      <c r="BE394" s="221"/>
      <c r="BF394" s="221"/>
      <c r="BG394" s="221"/>
      <c r="BH394" s="221"/>
      <c r="BI394" s="221"/>
      <c r="BJ394" s="221"/>
    </row>
    <row r="395" spans="2:62" s="61" customFormat="1" x14ac:dyDescent="0.2">
      <c r="B395" s="182"/>
      <c r="C395" s="67"/>
      <c r="D395" s="67"/>
      <c r="E395" s="67"/>
      <c r="F395" s="67"/>
      <c r="G395" s="67"/>
      <c r="H395" s="67"/>
      <c r="I395" s="136"/>
      <c r="J395" s="134"/>
      <c r="R395" s="67"/>
      <c r="S395" s="68"/>
      <c r="T395" s="131"/>
      <c r="U395" s="132"/>
      <c r="W395" s="88"/>
      <c r="Y395" s="182"/>
      <c r="Z395" s="67"/>
      <c r="AA395" s="67"/>
      <c r="AB395" s="67"/>
      <c r="AC395" s="67"/>
      <c r="AD395" s="67"/>
      <c r="AE395" s="67"/>
      <c r="AF395" s="67"/>
      <c r="AG395" s="67"/>
      <c r="AH395" s="67"/>
      <c r="AI395" s="67"/>
      <c r="AJ395" s="136"/>
      <c r="AK395" s="134"/>
      <c r="AS395" s="67"/>
      <c r="AT395" s="68"/>
      <c r="AU395" s="133"/>
      <c r="AV395" s="132"/>
      <c r="AX395" s="88"/>
      <c r="AZ395" s="221"/>
      <c r="BA395" s="221"/>
      <c r="BB395" s="221"/>
      <c r="BC395" s="221"/>
      <c r="BD395" s="221"/>
      <c r="BE395" s="221"/>
      <c r="BF395" s="221"/>
      <c r="BG395" s="221"/>
      <c r="BH395" s="221"/>
      <c r="BI395" s="221"/>
      <c r="BJ395" s="221"/>
    </row>
    <row r="396" spans="2:62" s="61" customFormat="1" x14ac:dyDescent="0.2">
      <c r="B396" s="182"/>
      <c r="C396" s="67"/>
      <c r="D396" s="67"/>
      <c r="E396" s="67"/>
      <c r="F396" s="67"/>
      <c r="G396" s="67"/>
      <c r="H396" s="67"/>
      <c r="I396" s="136"/>
      <c r="J396" s="134"/>
      <c r="R396" s="67"/>
      <c r="S396" s="68"/>
      <c r="T396" s="131"/>
      <c r="U396" s="132"/>
      <c r="W396" s="88"/>
      <c r="Y396" s="182"/>
      <c r="Z396" s="67"/>
      <c r="AA396" s="67"/>
      <c r="AB396" s="67"/>
      <c r="AC396" s="67"/>
      <c r="AD396" s="67"/>
      <c r="AE396" s="67"/>
      <c r="AF396" s="67"/>
      <c r="AG396" s="67"/>
      <c r="AH396" s="67"/>
      <c r="AI396" s="67"/>
      <c r="AJ396" s="136"/>
      <c r="AK396" s="134"/>
      <c r="AS396" s="67"/>
      <c r="AT396" s="68"/>
      <c r="AU396" s="133"/>
      <c r="AV396" s="132"/>
      <c r="AX396" s="88"/>
      <c r="AZ396" s="221"/>
      <c r="BA396" s="221"/>
      <c r="BB396" s="221"/>
      <c r="BC396" s="221"/>
      <c r="BD396" s="221"/>
      <c r="BE396" s="221"/>
      <c r="BF396" s="221"/>
      <c r="BG396" s="221"/>
      <c r="BH396" s="221"/>
      <c r="BI396" s="221"/>
      <c r="BJ396" s="221"/>
    </row>
    <row r="397" spans="2:62" s="61" customFormat="1" x14ac:dyDescent="0.2">
      <c r="B397" s="182"/>
      <c r="C397" s="67"/>
      <c r="D397" s="67"/>
      <c r="E397" s="67"/>
      <c r="F397" s="67"/>
      <c r="G397" s="67"/>
      <c r="H397" s="67"/>
      <c r="I397" s="136"/>
      <c r="J397" s="134"/>
      <c r="R397" s="67"/>
      <c r="S397" s="68"/>
      <c r="T397" s="131"/>
      <c r="U397" s="132"/>
      <c r="W397" s="88"/>
      <c r="Y397" s="182"/>
      <c r="Z397" s="67"/>
      <c r="AA397" s="67"/>
      <c r="AB397" s="67"/>
      <c r="AC397" s="67"/>
      <c r="AD397" s="67"/>
      <c r="AE397" s="67"/>
      <c r="AF397" s="67"/>
      <c r="AG397" s="67"/>
      <c r="AH397" s="67"/>
      <c r="AI397" s="67"/>
      <c r="AJ397" s="136"/>
      <c r="AK397" s="134"/>
      <c r="AS397" s="67"/>
      <c r="AT397" s="68"/>
      <c r="AU397" s="133"/>
      <c r="AV397" s="132"/>
      <c r="AX397" s="88"/>
      <c r="AZ397" s="221"/>
      <c r="BA397" s="221"/>
      <c r="BB397" s="221"/>
      <c r="BC397" s="221"/>
      <c r="BD397" s="221"/>
      <c r="BE397" s="221"/>
      <c r="BF397" s="221"/>
      <c r="BG397" s="221"/>
      <c r="BH397" s="221"/>
      <c r="BI397" s="221"/>
      <c r="BJ397" s="221"/>
    </row>
    <row r="398" spans="2:62" s="61" customFormat="1" x14ac:dyDescent="0.2">
      <c r="B398" s="182"/>
      <c r="C398" s="67"/>
      <c r="D398" s="67"/>
      <c r="E398" s="67"/>
      <c r="F398" s="67"/>
      <c r="G398" s="67"/>
      <c r="H398" s="67"/>
      <c r="I398" s="136"/>
      <c r="J398" s="134"/>
      <c r="R398" s="67"/>
      <c r="S398" s="68"/>
      <c r="T398" s="131"/>
      <c r="U398" s="132"/>
      <c r="W398" s="88"/>
      <c r="Y398" s="182"/>
      <c r="Z398" s="67"/>
      <c r="AA398" s="67"/>
      <c r="AB398" s="67"/>
      <c r="AC398" s="67"/>
      <c r="AD398" s="67"/>
      <c r="AE398" s="67"/>
      <c r="AF398" s="67"/>
      <c r="AG398" s="67"/>
      <c r="AH398" s="67"/>
      <c r="AI398" s="67"/>
      <c r="AJ398" s="136"/>
      <c r="AK398" s="134"/>
      <c r="AS398" s="67"/>
      <c r="AT398" s="68"/>
      <c r="AU398" s="133"/>
      <c r="AV398" s="132"/>
      <c r="AX398" s="88"/>
      <c r="AZ398" s="221"/>
      <c r="BA398" s="221"/>
      <c r="BB398" s="221"/>
      <c r="BC398" s="221"/>
      <c r="BD398" s="221"/>
      <c r="BE398" s="221"/>
      <c r="BF398" s="221"/>
      <c r="BG398" s="221"/>
      <c r="BH398" s="221"/>
      <c r="BI398" s="221"/>
      <c r="BJ398" s="221"/>
    </row>
    <row r="399" spans="2:62" s="61" customFormat="1" x14ac:dyDescent="0.2">
      <c r="B399" s="182"/>
      <c r="C399" s="67"/>
      <c r="D399" s="67"/>
      <c r="E399" s="67"/>
      <c r="F399" s="67"/>
      <c r="G399" s="67"/>
      <c r="H399" s="67"/>
      <c r="I399" s="136"/>
      <c r="J399" s="134"/>
      <c r="R399" s="67"/>
      <c r="S399" s="68"/>
      <c r="T399" s="131"/>
      <c r="U399" s="132"/>
      <c r="W399" s="88"/>
      <c r="Y399" s="182"/>
      <c r="Z399" s="67"/>
      <c r="AA399" s="67"/>
      <c r="AB399" s="67"/>
      <c r="AC399" s="67"/>
      <c r="AD399" s="67"/>
      <c r="AE399" s="67"/>
      <c r="AF399" s="67"/>
      <c r="AG399" s="67"/>
      <c r="AH399" s="67"/>
      <c r="AI399" s="67"/>
      <c r="AJ399" s="136"/>
      <c r="AK399" s="134"/>
      <c r="AS399" s="67"/>
      <c r="AT399" s="68"/>
      <c r="AU399" s="133"/>
      <c r="AV399" s="132"/>
      <c r="AX399" s="88"/>
      <c r="AZ399" s="221"/>
      <c r="BA399" s="221"/>
      <c r="BB399" s="221"/>
      <c r="BC399" s="221"/>
      <c r="BD399" s="221"/>
      <c r="BE399" s="221"/>
      <c r="BF399" s="221"/>
      <c r="BG399" s="221"/>
      <c r="BH399" s="221"/>
      <c r="BI399" s="221"/>
      <c r="BJ399" s="221"/>
    </row>
    <row r="400" spans="2:62" s="61" customFormat="1" x14ac:dyDescent="0.2">
      <c r="B400" s="182"/>
      <c r="C400" s="67"/>
      <c r="D400" s="67"/>
      <c r="E400" s="67"/>
      <c r="F400" s="67"/>
      <c r="G400" s="67"/>
      <c r="H400" s="67"/>
      <c r="I400" s="136"/>
      <c r="J400" s="134"/>
      <c r="R400" s="67"/>
      <c r="S400" s="68"/>
      <c r="T400" s="131"/>
      <c r="U400" s="132"/>
      <c r="W400" s="88"/>
      <c r="Y400" s="182"/>
      <c r="Z400" s="67"/>
      <c r="AA400" s="67"/>
      <c r="AB400" s="67"/>
      <c r="AC400" s="67"/>
      <c r="AD400" s="67"/>
      <c r="AE400" s="67"/>
      <c r="AF400" s="67"/>
      <c r="AG400" s="67"/>
      <c r="AH400" s="67"/>
      <c r="AI400" s="67"/>
      <c r="AJ400" s="136"/>
      <c r="AK400" s="134"/>
      <c r="AS400" s="67"/>
      <c r="AT400" s="68"/>
      <c r="AU400" s="133"/>
      <c r="AV400" s="132"/>
      <c r="AX400" s="88"/>
      <c r="AZ400" s="221"/>
      <c r="BA400" s="221"/>
      <c r="BB400" s="221"/>
      <c r="BC400" s="221"/>
      <c r="BD400" s="221"/>
      <c r="BE400" s="221"/>
      <c r="BF400" s="221"/>
      <c r="BG400" s="221"/>
      <c r="BH400" s="221"/>
      <c r="BI400" s="221"/>
      <c r="BJ400" s="221"/>
    </row>
    <row r="401" spans="2:62" s="61" customFormat="1" x14ac:dyDescent="0.2">
      <c r="B401" s="182"/>
      <c r="C401" s="67"/>
      <c r="D401" s="67"/>
      <c r="E401" s="67"/>
      <c r="F401" s="67"/>
      <c r="G401" s="67"/>
      <c r="H401" s="67"/>
      <c r="I401" s="136"/>
      <c r="J401" s="134"/>
      <c r="R401" s="67"/>
      <c r="S401" s="68"/>
      <c r="T401" s="131"/>
      <c r="U401" s="132"/>
      <c r="W401" s="88"/>
      <c r="Y401" s="182"/>
      <c r="Z401" s="67"/>
      <c r="AA401" s="67"/>
      <c r="AB401" s="67"/>
      <c r="AC401" s="67"/>
      <c r="AD401" s="67"/>
      <c r="AE401" s="67"/>
      <c r="AF401" s="67"/>
      <c r="AG401" s="67"/>
      <c r="AH401" s="67"/>
      <c r="AI401" s="67"/>
      <c r="AJ401" s="136"/>
      <c r="AK401" s="134"/>
      <c r="AS401" s="67"/>
      <c r="AT401" s="68"/>
      <c r="AU401" s="133"/>
      <c r="AV401" s="132"/>
      <c r="AX401" s="88"/>
      <c r="AZ401" s="221"/>
      <c r="BA401" s="221"/>
      <c r="BB401" s="221"/>
      <c r="BC401" s="221"/>
      <c r="BD401" s="221"/>
      <c r="BE401" s="221"/>
      <c r="BF401" s="221"/>
      <c r="BG401" s="221"/>
      <c r="BH401" s="221"/>
      <c r="BI401" s="221"/>
      <c r="BJ401" s="221"/>
    </row>
    <row r="402" spans="2:62" s="61" customFormat="1" x14ac:dyDescent="0.2">
      <c r="B402" s="182"/>
      <c r="C402" s="67"/>
      <c r="D402" s="67"/>
      <c r="E402" s="67"/>
      <c r="F402" s="67"/>
      <c r="G402" s="67"/>
      <c r="H402" s="67"/>
      <c r="I402" s="136"/>
      <c r="J402" s="134"/>
      <c r="R402" s="67"/>
      <c r="S402" s="68"/>
      <c r="T402" s="131"/>
      <c r="U402" s="132"/>
      <c r="W402" s="88"/>
      <c r="Y402" s="182"/>
      <c r="Z402" s="67"/>
      <c r="AA402" s="67"/>
      <c r="AB402" s="67"/>
      <c r="AC402" s="67"/>
      <c r="AD402" s="67"/>
      <c r="AE402" s="67"/>
      <c r="AF402" s="67"/>
      <c r="AG402" s="67"/>
      <c r="AH402" s="67"/>
      <c r="AI402" s="67"/>
      <c r="AJ402" s="136"/>
      <c r="AK402" s="134"/>
      <c r="AS402" s="67"/>
      <c r="AT402" s="68"/>
      <c r="AU402" s="133"/>
      <c r="AV402" s="132"/>
      <c r="AX402" s="88"/>
      <c r="AZ402" s="221"/>
      <c r="BA402" s="221"/>
      <c r="BB402" s="221"/>
      <c r="BC402" s="221"/>
      <c r="BD402" s="221"/>
      <c r="BE402" s="221"/>
      <c r="BF402" s="221"/>
      <c r="BG402" s="221"/>
      <c r="BH402" s="221"/>
      <c r="BI402" s="221"/>
      <c r="BJ402" s="221"/>
    </row>
    <row r="403" spans="2:62" s="61" customFormat="1" x14ac:dyDescent="0.2">
      <c r="B403" s="182"/>
      <c r="C403" s="67"/>
      <c r="D403" s="67"/>
      <c r="E403" s="67"/>
      <c r="F403" s="67"/>
      <c r="G403" s="67"/>
      <c r="H403" s="67"/>
      <c r="I403" s="136"/>
      <c r="J403" s="134"/>
      <c r="R403" s="67"/>
      <c r="S403" s="68"/>
      <c r="T403" s="131"/>
      <c r="U403" s="132"/>
      <c r="W403" s="88"/>
      <c r="Y403" s="182"/>
      <c r="Z403" s="67"/>
      <c r="AA403" s="67"/>
      <c r="AB403" s="67"/>
      <c r="AC403" s="67"/>
      <c r="AD403" s="67"/>
      <c r="AE403" s="67"/>
      <c r="AF403" s="67"/>
      <c r="AG403" s="67"/>
      <c r="AH403" s="67"/>
      <c r="AI403" s="67"/>
      <c r="AJ403" s="136"/>
      <c r="AK403" s="134"/>
      <c r="AS403" s="67"/>
      <c r="AT403" s="68"/>
      <c r="AU403" s="133"/>
      <c r="AV403" s="132"/>
      <c r="AX403" s="88"/>
      <c r="AZ403" s="221"/>
      <c r="BA403" s="221"/>
      <c r="BB403" s="221"/>
      <c r="BC403" s="221"/>
      <c r="BD403" s="221"/>
      <c r="BE403" s="221"/>
      <c r="BF403" s="221"/>
      <c r="BG403" s="221"/>
      <c r="BH403" s="221"/>
      <c r="BI403" s="221"/>
      <c r="BJ403" s="221"/>
    </row>
    <row r="404" spans="2:62" s="61" customFormat="1" x14ac:dyDescent="0.2">
      <c r="B404" s="182"/>
      <c r="C404" s="67"/>
      <c r="D404" s="67"/>
      <c r="E404" s="67"/>
      <c r="F404" s="67"/>
      <c r="G404" s="67"/>
      <c r="H404" s="67"/>
      <c r="I404" s="136"/>
      <c r="J404" s="134"/>
      <c r="R404" s="67"/>
      <c r="S404" s="68"/>
      <c r="T404" s="131"/>
      <c r="U404" s="132"/>
      <c r="W404" s="88"/>
      <c r="Y404" s="182"/>
      <c r="Z404" s="67"/>
      <c r="AA404" s="67"/>
      <c r="AB404" s="67"/>
      <c r="AC404" s="67"/>
      <c r="AD404" s="67"/>
      <c r="AE404" s="67"/>
      <c r="AF404" s="67"/>
      <c r="AG404" s="67"/>
      <c r="AH404" s="67"/>
      <c r="AI404" s="67"/>
      <c r="AJ404" s="136"/>
      <c r="AK404" s="134"/>
      <c r="AS404" s="67"/>
      <c r="AT404" s="68"/>
      <c r="AU404" s="133"/>
      <c r="AV404" s="132"/>
      <c r="AX404" s="88"/>
      <c r="AZ404" s="221"/>
      <c r="BA404" s="221"/>
      <c r="BB404" s="221"/>
      <c r="BC404" s="221"/>
      <c r="BD404" s="221"/>
      <c r="BE404" s="221"/>
      <c r="BF404" s="221"/>
      <c r="BG404" s="221"/>
      <c r="BH404" s="221"/>
      <c r="BI404" s="221"/>
      <c r="BJ404" s="221"/>
    </row>
    <row r="405" spans="2:62" s="61" customFormat="1" x14ac:dyDescent="0.2">
      <c r="B405" s="182"/>
      <c r="C405" s="67"/>
      <c r="D405" s="67"/>
      <c r="E405" s="67"/>
      <c r="F405" s="67"/>
      <c r="G405" s="67"/>
      <c r="H405" s="67"/>
      <c r="I405" s="136"/>
      <c r="J405" s="134"/>
      <c r="R405" s="67"/>
      <c r="S405" s="68"/>
      <c r="T405" s="131"/>
      <c r="U405" s="132"/>
      <c r="W405" s="88"/>
      <c r="Y405" s="182"/>
      <c r="Z405" s="67"/>
      <c r="AA405" s="67"/>
      <c r="AB405" s="67"/>
      <c r="AC405" s="67"/>
      <c r="AD405" s="67"/>
      <c r="AE405" s="67"/>
      <c r="AF405" s="67"/>
      <c r="AG405" s="67"/>
      <c r="AH405" s="67"/>
      <c r="AI405" s="67"/>
      <c r="AJ405" s="136"/>
      <c r="AK405" s="134"/>
      <c r="AS405" s="67"/>
      <c r="AT405" s="68"/>
      <c r="AU405" s="133"/>
      <c r="AV405" s="132"/>
      <c r="AX405" s="88"/>
      <c r="AZ405" s="221"/>
      <c r="BA405" s="221"/>
      <c r="BB405" s="221"/>
      <c r="BC405" s="221"/>
      <c r="BD405" s="221"/>
      <c r="BE405" s="221"/>
      <c r="BF405" s="221"/>
      <c r="BG405" s="221"/>
      <c r="BH405" s="221"/>
      <c r="BI405" s="221"/>
      <c r="BJ405" s="221"/>
    </row>
    <row r="406" spans="2:62" s="61" customFormat="1" x14ac:dyDescent="0.2">
      <c r="B406" s="182"/>
      <c r="C406" s="67"/>
      <c r="D406" s="67"/>
      <c r="E406" s="67"/>
      <c r="F406" s="67"/>
      <c r="G406" s="67"/>
      <c r="H406" s="67"/>
      <c r="I406" s="136"/>
      <c r="J406" s="134"/>
      <c r="R406" s="67"/>
      <c r="S406" s="68"/>
      <c r="T406" s="131"/>
      <c r="U406" s="132"/>
      <c r="W406" s="88"/>
      <c r="Y406" s="182"/>
      <c r="Z406" s="67"/>
      <c r="AA406" s="67"/>
      <c r="AB406" s="67"/>
      <c r="AC406" s="67"/>
      <c r="AD406" s="67"/>
      <c r="AE406" s="67"/>
      <c r="AF406" s="67"/>
      <c r="AG406" s="67"/>
      <c r="AH406" s="67"/>
      <c r="AI406" s="67"/>
      <c r="AJ406" s="136"/>
      <c r="AK406" s="134"/>
      <c r="AS406" s="67"/>
      <c r="AT406" s="68"/>
      <c r="AU406" s="133"/>
      <c r="AV406" s="132"/>
      <c r="AX406" s="88"/>
      <c r="AZ406" s="221"/>
      <c r="BA406" s="221"/>
      <c r="BB406" s="221"/>
      <c r="BC406" s="221"/>
      <c r="BD406" s="221"/>
      <c r="BE406" s="221"/>
      <c r="BF406" s="221"/>
      <c r="BG406" s="221"/>
      <c r="BH406" s="221"/>
      <c r="BI406" s="221"/>
      <c r="BJ406" s="221"/>
    </row>
    <row r="407" spans="2:62" s="61" customFormat="1" x14ac:dyDescent="0.2">
      <c r="B407" s="182"/>
      <c r="C407" s="67"/>
      <c r="D407" s="67"/>
      <c r="E407" s="67"/>
      <c r="F407" s="67"/>
      <c r="G407" s="67"/>
      <c r="H407" s="67"/>
      <c r="I407" s="136"/>
      <c r="J407" s="134"/>
      <c r="R407" s="67"/>
      <c r="S407" s="68"/>
      <c r="T407" s="131"/>
      <c r="U407" s="132"/>
      <c r="W407" s="88"/>
      <c r="Y407" s="182"/>
      <c r="Z407" s="67"/>
      <c r="AA407" s="67"/>
      <c r="AB407" s="67"/>
      <c r="AC407" s="67"/>
      <c r="AD407" s="67"/>
      <c r="AE407" s="67"/>
      <c r="AF407" s="67"/>
      <c r="AG407" s="67"/>
      <c r="AH407" s="67"/>
      <c r="AI407" s="67"/>
      <c r="AJ407" s="136"/>
      <c r="AK407" s="134"/>
      <c r="AS407" s="67"/>
      <c r="AT407" s="68"/>
      <c r="AU407" s="133"/>
      <c r="AV407" s="132"/>
      <c r="AX407" s="88"/>
      <c r="AZ407" s="221"/>
      <c r="BA407" s="221"/>
      <c r="BB407" s="221"/>
      <c r="BC407" s="221"/>
      <c r="BD407" s="221"/>
      <c r="BE407" s="221"/>
      <c r="BF407" s="221"/>
      <c r="BG407" s="221"/>
      <c r="BH407" s="221"/>
      <c r="BI407" s="221"/>
      <c r="BJ407" s="221"/>
    </row>
    <row r="408" spans="2:62" s="61" customFormat="1" x14ac:dyDescent="0.2">
      <c r="B408" s="182"/>
      <c r="C408" s="67"/>
      <c r="D408" s="67"/>
      <c r="E408" s="67"/>
      <c r="F408" s="67"/>
      <c r="G408" s="67"/>
      <c r="H408" s="67"/>
      <c r="I408" s="136"/>
      <c r="J408" s="134"/>
      <c r="R408" s="67"/>
      <c r="S408" s="68"/>
      <c r="T408" s="131"/>
      <c r="U408" s="132"/>
      <c r="W408" s="88"/>
      <c r="Y408" s="182"/>
      <c r="Z408" s="67"/>
      <c r="AA408" s="67"/>
      <c r="AB408" s="67"/>
      <c r="AC408" s="67"/>
      <c r="AD408" s="67"/>
      <c r="AE408" s="67"/>
      <c r="AF408" s="67"/>
      <c r="AG408" s="67"/>
      <c r="AH408" s="67"/>
      <c r="AI408" s="67"/>
      <c r="AJ408" s="136"/>
      <c r="AK408" s="134"/>
      <c r="AS408" s="67"/>
      <c r="AT408" s="68"/>
      <c r="AU408" s="133"/>
      <c r="AV408" s="132"/>
      <c r="AX408" s="88"/>
      <c r="AZ408" s="221"/>
      <c r="BA408" s="221"/>
      <c r="BB408" s="221"/>
      <c r="BC408" s="221"/>
      <c r="BD408" s="221"/>
      <c r="BE408" s="221"/>
      <c r="BF408" s="221"/>
      <c r="BG408" s="221"/>
      <c r="BH408" s="221"/>
      <c r="BI408" s="221"/>
      <c r="BJ408" s="221"/>
    </row>
    <row r="409" spans="2:62" s="61" customFormat="1" x14ac:dyDescent="0.2">
      <c r="B409" s="182"/>
      <c r="C409" s="67"/>
      <c r="D409" s="67"/>
      <c r="E409" s="67"/>
      <c r="F409" s="67"/>
      <c r="G409" s="67"/>
      <c r="H409" s="67"/>
      <c r="I409" s="136"/>
      <c r="J409" s="134"/>
      <c r="R409" s="67"/>
      <c r="S409" s="68"/>
      <c r="T409" s="131"/>
      <c r="U409" s="132"/>
      <c r="W409" s="88"/>
      <c r="Y409" s="182"/>
      <c r="Z409" s="67"/>
      <c r="AA409" s="67"/>
      <c r="AB409" s="67"/>
      <c r="AC409" s="67"/>
      <c r="AD409" s="67"/>
      <c r="AE409" s="67"/>
      <c r="AF409" s="67"/>
      <c r="AG409" s="67"/>
      <c r="AH409" s="67"/>
      <c r="AI409" s="67"/>
      <c r="AJ409" s="136"/>
      <c r="AK409" s="134"/>
      <c r="AS409" s="67"/>
      <c r="AT409" s="68"/>
      <c r="AU409" s="133"/>
      <c r="AV409" s="132"/>
      <c r="AX409" s="88"/>
      <c r="AZ409" s="221"/>
      <c r="BA409" s="221"/>
      <c r="BB409" s="221"/>
      <c r="BC409" s="221"/>
      <c r="BD409" s="221"/>
      <c r="BE409" s="221"/>
      <c r="BF409" s="221"/>
      <c r="BG409" s="221"/>
      <c r="BH409" s="221"/>
      <c r="BI409" s="221"/>
      <c r="BJ409" s="221"/>
    </row>
    <row r="410" spans="2:62" s="61" customFormat="1" x14ac:dyDescent="0.2">
      <c r="B410" s="182"/>
      <c r="C410" s="67"/>
      <c r="D410" s="67"/>
      <c r="E410" s="67"/>
      <c r="F410" s="67"/>
      <c r="G410" s="67"/>
      <c r="H410" s="67"/>
      <c r="I410" s="136"/>
      <c r="J410" s="134"/>
      <c r="R410" s="67"/>
      <c r="S410" s="68"/>
      <c r="T410" s="131"/>
      <c r="U410" s="132"/>
      <c r="W410" s="88"/>
      <c r="Y410" s="182"/>
      <c r="Z410" s="67"/>
      <c r="AA410" s="67"/>
      <c r="AB410" s="67"/>
      <c r="AC410" s="67"/>
      <c r="AD410" s="67"/>
      <c r="AE410" s="67"/>
      <c r="AF410" s="67"/>
      <c r="AG410" s="67"/>
      <c r="AH410" s="67"/>
      <c r="AI410" s="67"/>
      <c r="AJ410" s="136"/>
      <c r="AK410" s="134"/>
      <c r="AS410" s="67"/>
      <c r="AT410" s="68"/>
      <c r="AU410" s="133"/>
      <c r="AV410" s="132"/>
      <c r="AX410" s="88"/>
      <c r="AZ410" s="221"/>
      <c r="BA410" s="221"/>
      <c r="BB410" s="221"/>
      <c r="BC410" s="221"/>
      <c r="BD410" s="221"/>
      <c r="BE410" s="221"/>
      <c r="BF410" s="221"/>
      <c r="BG410" s="221"/>
      <c r="BH410" s="221"/>
      <c r="BI410" s="221"/>
      <c r="BJ410" s="221"/>
    </row>
    <row r="411" spans="2:62" s="61" customFormat="1" x14ac:dyDescent="0.2">
      <c r="B411" s="182"/>
      <c r="C411" s="67"/>
      <c r="D411" s="67"/>
      <c r="E411" s="67"/>
      <c r="F411" s="67"/>
      <c r="G411" s="67"/>
      <c r="H411" s="67"/>
      <c r="I411" s="136"/>
      <c r="J411" s="134"/>
      <c r="R411" s="67"/>
      <c r="S411" s="68"/>
      <c r="T411" s="131"/>
      <c r="U411" s="132"/>
      <c r="W411" s="88"/>
      <c r="Y411" s="182"/>
      <c r="Z411" s="67"/>
      <c r="AA411" s="67"/>
      <c r="AB411" s="67"/>
      <c r="AC411" s="67"/>
      <c r="AD411" s="67"/>
      <c r="AE411" s="67"/>
      <c r="AF411" s="67"/>
      <c r="AG411" s="67"/>
      <c r="AH411" s="67"/>
      <c r="AI411" s="67"/>
      <c r="AJ411" s="136"/>
      <c r="AK411" s="134"/>
      <c r="AS411" s="67"/>
      <c r="AT411" s="68"/>
      <c r="AU411" s="133"/>
      <c r="AV411" s="132"/>
      <c r="AX411" s="88"/>
      <c r="AZ411" s="221"/>
      <c r="BA411" s="221"/>
      <c r="BB411" s="221"/>
      <c r="BC411" s="221"/>
      <c r="BD411" s="221"/>
      <c r="BE411" s="221"/>
      <c r="BF411" s="221"/>
      <c r="BG411" s="221"/>
      <c r="BH411" s="221"/>
      <c r="BI411" s="221"/>
      <c r="BJ411" s="221"/>
    </row>
    <row r="412" spans="2:62" s="61" customFormat="1" x14ac:dyDescent="0.2">
      <c r="B412" s="182"/>
      <c r="C412" s="67"/>
      <c r="D412" s="67"/>
      <c r="E412" s="67"/>
      <c r="F412" s="67"/>
      <c r="G412" s="67"/>
      <c r="H412" s="67"/>
      <c r="I412" s="136"/>
      <c r="J412" s="134"/>
      <c r="R412" s="67"/>
      <c r="S412" s="68"/>
      <c r="T412" s="131"/>
      <c r="U412" s="132"/>
      <c r="W412" s="88"/>
      <c r="Y412" s="182"/>
      <c r="Z412" s="67"/>
      <c r="AA412" s="67"/>
      <c r="AB412" s="67"/>
      <c r="AC412" s="67"/>
      <c r="AD412" s="67"/>
      <c r="AE412" s="67"/>
      <c r="AF412" s="67"/>
      <c r="AG412" s="67"/>
      <c r="AH412" s="67"/>
      <c r="AI412" s="67"/>
      <c r="AJ412" s="136"/>
      <c r="AK412" s="134"/>
      <c r="AS412" s="67"/>
      <c r="AT412" s="68"/>
      <c r="AU412" s="133"/>
      <c r="AV412" s="132"/>
      <c r="AX412" s="88"/>
      <c r="AZ412" s="221"/>
      <c r="BA412" s="221"/>
      <c r="BB412" s="221"/>
      <c r="BC412" s="221"/>
      <c r="BD412" s="221"/>
      <c r="BE412" s="221"/>
      <c r="BF412" s="221"/>
      <c r="BG412" s="221"/>
      <c r="BH412" s="221"/>
      <c r="BI412" s="221"/>
      <c r="BJ412" s="221"/>
    </row>
    <row r="413" spans="2:62" s="61" customFormat="1" x14ac:dyDescent="0.2">
      <c r="B413" s="182"/>
      <c r="C413" s="67"/>
      <c r="D413" s="67"/>
      <c r="E413" s="67"/>
      <c r="F413" s="67"/>
      <c r="G413" s="67"/>
      <c r="H413" s="67"/>
      <c r="I413" s="136"/>
      <c r="J413" s="134"/>
      <c r="R413" s="67"/>
      <c r="S413" s="68"/>
      <c r="T413" s="131"/>
      <c r="U413" s="132"/>
      <c r="W413" s="88"/>
      <c r="Y413" s="182"/>
      <c r="Z413" s="67"/>
      <c r="AA413" s="67"/>
      <c r="AB413" s="67"/>
      <c r="AC413" s="67"/>
      <c r="AD413" s="67"/>
      <c r="AE413" s="67"/>
      <c r="AF413" s="67"/>
      <c r="AG413" s="67"/>
      <c r="AH413" s="67"/>
      <c r="AI413" s="67"/>
      <c r="AJ413" s="136"/>
      <c r="AK413" s="134"/>
      <c r="AS413" s="67"/>
      <c r="AT413" s="68"/>
      <c r="AU413" s="133"/>
      <c r="AV413" s="132"/>
      <c r="AX413" s="88"/>
      <c r="AZ413" s="221"/>
      <c r="BA413" s="221"/>
      <c r="BB413" s="221"/>
      <c r="BC413" s="221"/>
      <c r="BD413" s="221"/>
      <c r="BE413" s="221"/>
      <c r="BF413" s="221"/>
      <c r="BG413" s="221"/>
      <c r="BH413" s="221"/>
      <c r="BI413" s="221"/>
      <c r="BJ413" s="221"/>
    </row>
    <row r="414" spans="2:62" s="61" customFormat="1" x14ac:dyDescent="0.2">
      <c r="B414" s="182"/>
      <c r="C414" s="67"/>
      <c r="D414" s="67"/>
      <c r="E414" s="67"/>
      <c r="F414" s="67"/>
      <c r="G414" s="67"/>
      <c r="H414" s="67"/>
      <c r="I414" s="136"/>
      <c r="J414" s="134"/>
      <c r="R414" s="67"/>
      <c r="S414" s="68"/>
      <c r="T414" s="131"/>
      <c r="U414" s="132"/>
      <c r="W414" s="88"/>
      <c r="Y414" s="182"/>
      <c r="Z414" s="67"/>
      <c r="AA414" s="67"/>
      <c r="AB414" s="67"/>
      <c r="AC414" s="67"/>
      <c r="AD414" s="67"/>
      <c r="AE414" s="67"/>
      <c r="AF414" s="67"/>
      <c r="AG414" s="67"/>
      <c r="AH414" s="67"/>
      <c r="AI414" s="67"/>
      <c r="AJ414" s="136"/>
      <c r="AK414" s="134"/>
      <c r="AS414" s="67"/>
      <c r="AT414" s="68"/>
      <c r="AU414" s="133"/>
      <c r="AV414" s="132"/>
      <c r="AX414" s="88"/>
      <c r="AZ414" s="221"/>
      <c r="BA414" s="221"/>
      <c r="BB414" s="221"/>
      <c r="BC414" s="221"/>
      <c r="BD414" s="221"/>
      <c r="BE414" s="221"/>
      <c r="BF414" s="221"/>
      <c r="BG414" s="221"/>
      <c r="BH414" s="221"/>
      <c r="BI414" s="221"/>
      <c r="BJ414" s="221"/>
    </row>
    <row r="415" spans="2:62" s="61" customFormat="1" x14ac:dyDescent="0.2">
      <c r="B415" s="182"/>
      <c r="C415" s="67"/>
      <c r="D415" s="67"/>
      <c r="E415" s="67"/>
      <c r="F415" s="67"/>
      <c r="G415" s="67"/>
      <c r="H415" s="67"/>
      <c r="I415" s="136"/>
      <c r="J415" s="134"/>
      <c r="R415" s="67"/>
      <c r="S415" s="68"/>
      <c r="T415" s="131"/>
      <c r="U415" s="132"/>
      <c r="W415" s="88"/>
      <c r="Y415" s="182"/>
      <c r="Z415" s="67"/>
      <c r="AA415" s="67"/>
      <c r="AB415" s="67"/>
      <c r="AC415" s="67"/>
      <c r="AD415" s="67"/>
      <c r="AE415" s="67"/>
      <c r="AF415" s="67"/>
      <c r="AG415" s="67"/>
      <c r="AH415" s="67"/>
      <c r="AI415" s="67"/>
      <c r="AJ415" s="136"/>
      <c r="AK415" s="134"/>
      <c r="AS415" s="67"/>
      <c r="AT415" s="68"/>
      <c r="AU415" s="133"/>
      <c r="AV415" s="132"/>
      <c r="AX415" s="88"/>
      <c r="AZ415" s="221"/>
      <c r="BA415" s="221"/>
      <c r="BB415" s="221"/>
      <c r="BC415" s="221"/>
      <c r="BD415" s="221"/>
      <c r="BE415" s="221"/>
      <c r="BF415" s="221"/>
      <c r="BG415" s="221"/>
      <c r="BH415" s="221"/>
      <c r="BI415" s="221"/>
      <c r="BJ415" s="221"/>
    </row>
    <row r="416" spans="2:62" s="61" customFormat="1" x14ac:dyDescent="0.2">
      <c r="B416" s="182"/>
      <c r="C416" s="67"/>
      <c r="D416" s="67"/>
      <c r="E416" s="67"/>
      <c r="F416" s="67"/>
      <c r="G416" s="67"/>
      <c r="H416" s="67"/>
      <c r="I416" s="136"/>
      <c r="J416" s="134"/>
      <c r="R416" s="67"/>
      <c r="S416" s="68"/>
      <c r="T416" s="131"/>
      <c r="U416" s="132"/>
      <c r="W416" s="88"/>
      <c r="Y416" s="182"/>
      <c r="Z416" s="67"/>
      <c r="AA416" s="67"/>
      <c r="AB416" s="67"/>
      <c r="AC416" s="67"/>
      <c r="AD416" s="67"/>
      <c r="AE416" s="67"/>
      <c r="AF416" s="67"/>
      <c r="AG416" s="67"/>
      <c r="AH416" s="67"/>
      <c r="AI416" s="67"/>
      <c r="AJ416" s="136"/>
      <c r="AK416" s="134"/>
      <c r="AS416" s="67"/>
      <c r="AT416" s="68"/>
      <c r="AU416" s="133"/>
      <c r="AV416" s="132"/>
      <c r="AX416" s="88"/>
      <c r="AZ416" s="221"/>
      <c r="BA416" s="221"/>
      <c r="BB416" s="221"/>
      <c r="BC416" s="221"/>
      <c r="BD416" s="221"/>
      <c r="BE416" s="221"/>
      <c r="BF416" s="221"/>
      <c r="BG416" s="221"/>
      <c r="BH416" s="221"/>
      <c r="BI416" s="221"/>
      <c r="BJ416" s="221"/>
    </row>
    <row r="417" spans="2:62" s="61" customFormat="1" x14ac:dyDescent="0.2">
      <c r="B417" s="182"/>
      <c r="C417" s="67"/>
      <c r="D417" s="67"/>
      <c r="E417" s="67"/>
      <c r="F417" s="67"/>
      <c r="G417" s="67"/>
      <c r="H417" s="67"/>
      <c r="I417" s="136"/>
      <c r="J417" s="134"/>
      <c r="R417" s="67"/>
      <c r="S417" s="68"/>
      <c r="T417" s="131"/>
      <c r="U417" s="132"/>
      <c r="W417" s="88"/>
      <c r="Y417" s="182"/>
      <c r="Z417" s="67"/>
      <c r="AA417" s="67"/>
      <c r="AB417" s="67"/>
      <c r="AC417" s="67"/>
      <c r="AD417" s="67"/>
      <c r="AE417" s="67"/>
      <c r="AF417" s="67"/>
      <c r="AG417" s="67"/>
      <c r="AH417" s="67"/>
      <c r="AI417" s="67"/>
      <c r="AJ417" s="136"/>
      <c r="AK417" s="134"/>
      <c r="AS417" s="67"/>
      <c r="AT417" s="68"/>
      <c r="AU417" s="133"/>
      <c r="AV417" s="132"/>
      <c r="AX417" s="88"/>
      <c r="AZ417" s="221"/>
      <c r="BA417" s="221"/>
      <c r="BB417" s="221"/>
      <c r="BC417" s="221"/>
      <c r="BD417" s="221"/>
      <c r="BE417" s="221"/>
      <c r="BF417" s="221"/>
      <c r="BG417" s="221"/>
      <c r="BH417" s="221"/>
      <c r="BI417" s="221"/>
      <c r="BJ417" s="221"/>
    </row>
    <row r="418" spans="2:62" s="61" customFormat="1" x14ac:dyDescent="0.2">
      <c r="B418" s="182"/>
      <c r="C418" s="67"/>
      <c r="D418" s="67"/>
      <c r="E418" s="67"/>
      <c r="F418" s="67"/>
      <c r="G418" s="67"/>
      <c r="H418" s="67"/>
      <c r="I418" s="136"/>
      <c r="J418" s="134"/>
      <c r="R418" s="67"/>
      <c r="S418" s="68"/>
      <c r="T418" s="131"/>
      <c r="U418" s="132"/>
      <c r="W418" s="88"/>
      <c r="Y418" s="182"/>
      <c r="Z418" s="67"/>
      <c r="AA418" s="67"/>
      <c r="AB418" s="67"/>
      <c r="AC418" s="67"/>
      <c r="AD418" s="67"/>
      <c r="AE418" s="67"/>
      <c r="AF418" s="67"/>
      <c r="AG418" s="67"/>
      <c r="AH418" s="67"/>
      <c r="AI418" s="67"/>
      <c r="AJ418" s="136"/>
      <c r="AK418" s="134"/>
      <c r="AS418" s="67"/>
      <c r="AT418" s="68"/>
      <c r="AU418" s="133"/>
      <c r="AV418" s="132"/>
      <c r="AX418" s="88"/>
      <c r="AZ418" s="221"/>
      <c r="BA418" s="221"/>
      <c r="BB418" s="221"/>
      <c r="BC418" s="221"/>
      <c r="BD418" s="221"/>
      <c r="BE418" s="221"/>
      <c r="BF418" s="221"/>
      <c r="BG418" s="221"/>
      <c r="BH418" s="221"/>
      <c r="BI418" s="221"/>
      <c r="BJ418" s="221"/>
    </row>
    <row r="419" spans="2:62" s="61" customFormat="1" x14ac:dyDescent="0.2">
      <c r="B419" s="182"/>
      <c r="C419" s="67"/>
      <c r="D419" s="67"/>
      <c r="E419" s="67"/>
      <c r="F419" s="67"/>
      <c r="G419" s="67"/>
      <c r="H419" s="67"/>
      <c r="I419" s="136"/>
      <c r="J419" s="134"/>
      <c r="R419" s="67"/>
      <c r="S419" s="68"/>
      <c r="T419" s="131"/>
      <c r="U419" s="132"/>
      <c r="W419" s="88"/>
      <c r="Y419" s="182"/>
      <c r="Z419" s="67"/>
      <c r="AA419" s="67"/>
      <c r="AB419" s="67"/>
      <c r="AC419" s="67"/>
      <c r="AD419" s="67"/>
      <c r="AE419" s="67"/>
      <c r="AF419" s="67"/>
      <c r="AG419" s="67"/>
      <c r="AH419" s="67"/>
      <c r="AI419" s="67"/>
      <c r="AJ419" s="136"/>
      <c r="AK419" s="134"/>
      <c r="AS419" s="67"/>
      <c r="AT419" s="68"/>
      <c r="AU419" s="133"/>
      <c r="AV419" s="132"/>
      <c r="AX419" s="88"/>
      <c r="AZ419" s="221"/>
      <c r="BA419" s="221"/>
      <c r="BB419" s="221"/>
      <c r="BC419" s="221"/>
      <c r="BD419" s="221"/>
      <c r="BE419" s="221"/>
      <c r="BF419" s="221"/>
      <c r="BG419" s="221"/>
      <c r="BH419" s="221"/>
      <c r="BI419" s="221"/>
      <c r="BJ419" s="221"/>
    </row>
    <row r="420" spans="2:62" s="61" customFormat="1" x14ac:dyDescent="0.2">
      <c r="B420" s="182"/>
      <c r="C420" s="67"/>
      <c r="D420" s="67"/>
      <c r="E420" s="67"/>
      <c r="F420" s="67"/>
      <c r="G420" s="67"/>
      <c r="H420" s="67"/>
      <c r="I420" s="136"/>
      <c r="J420" s="134"/>
      <c r="R420" s="67"/>
      <c r="S420" s="68"/>
      <c r="T420" s="131"/>
      <c r="U420" s="132"/>
      <c r="W420" s="88"/>
      <c r="Y420" s="182"/>
      <c r="Z420" s="67"/>
      <c r="AA420" s="67"/>
      <c r="AB420" s="67"/>
      <c r="AC420" s="67"/>
      <c r="AD420" s="67"/>
      <c r="AE420" s="67"/>
      <c r="AF420" s="67"/>
      <c r="AG420" s="67"/>
      <c r="AH420" s="67"/>
      <c r="AI420" s="67"/>
      <c r="AJ420" s="136"/>
      <c r="AK420" s="134"/>
      <c r="AS420" s="67"/>
      <c r="AT420" s="68"/>
      <c r="AU420" s="133"/>
      <c r="AV420" s="132"/>
      <c r="AX420" s="88"/>
      <c r="AZ420" s="221"/>
      <c r="BA420" s="221"/>
      <c r="BB420" s="221"/>
      <c r="BC420" s="221"/>
      <c r="BD420" s="221"/>
      <c r="BE420" s="221"/>
      <c r="BF420" s="221"/>
      <c r="BG420" s="221"/>
      <c r="BH420" s="221"/>
      <c r="BI420" s="221"/>
      <c r="BJ420" s="221"/>
    </row>
    <row r="421" spans="2:62" x14ac:dyDescent="0.2">
      <c r="T421" s="131"/>
      <c r="U421" s="132"/>
      <c r="AU421" s="133"/>
      <c r="AV421" s="132"/>
    </row>
    <row r="422" spans="2:62" x14ac:dyDescent="0.2">
      <c r="T422" s="131"/>
      <c r="U422" s="132"/>
      <c r="AU422" s="133"/>
      <c r="AV422" s="132"/>
    </row>
    <row r="423" spans="2:62" x14ac:dyDescent="0.2">
      <c r="T423" s="131"/>
      <c r="U423" s="132"/>
      <c r="AU423" s="133"/>
      <c r="AV423" s="132"/>
    </row>
    <row r="424" spans="2:62" x14ac:dyDescent="0.2">
      <c r="T424" s="131"/>
      <c r="U424" s="132"/>
      <c r="AU424" s="133"/>
      <c r="AV424" s="132"/>
    </row>
    <row r="425" spans="2:62" x14ac:dyDescent="0.2">
      <c r="T425" s="131"/>
      <c r="U425" s="132"/>
      <c r="AU425" s="133"/>
      <c r="AV425" s="132"/>
    </row>
    <row r="426" spans="2:62" x14ac:dyDescent="0.2">
      <c r="T426" s="131"/>
      <c r="U426" s="132"/>
      <c r="AU426" s="133"/>
      <c r="AV426" s="132"/>
    </row>
    <row r="427" spans="2:62" x14ac:dyDescent="0.2">
      <c r="T427" s="131"/>
      <c r="U427" s="132"/>
      <c r="AU427" s="133"/>
      <c r="AV427" s="132"/>
    </row>
    <row r="428" spans="2:62" x14ac:dyDescent="0.2">
      <c r="T428" s="131"/>
      <c r="U428" s="132"/>
      <c r="AU428" s="133"/>
      <c r="AV428" s="132"/>
    </row>
    <row r="429" spans="2:62" x14ac:dyDescent="0.2">
      <c r="T429" s="131"/>
      <c r="U429" s="132"/>
      <c r="AU429" s="133"/>
      <c r="AV429" s="132"/>
    </row>
    <row r="430" spans="2:62" x14ac:dyDescent="0.2">
      <c r="T430" s="131"/>
      <c r="U430" s="132"/>
      <c r="AU430" s="133"/>
      <c r="AV430" s="132"/>
    </row>
    <row r="431" spans="2:62" x14ac:dyDescent="0.2">
      <c r="T431" s="131"/>
      <c r="U431" s="132"/>
      <c r="AU431" s="133"/>
      <c r="AV431" s="132"/>
    </row>
    <row r="432" spans="2:62" x14ac:dyDescent="0.2">
      <c r="T432" s="131"/>
      <c r="U432" s="132"/>
      <c r="AU432" s="133"/>
      <c r="AV432" s="132"/>
    </row>
    <row r="433" spans="20:48" x14ac:dyDescent="0.2">
      <c r="T433" s="131"/>
      <c r="U433" s="132"/>
      <c r="AU433" s="133"/>
      <c r="AV433" s="132"/>
    </row>
    <row r="434" spans="20:48" x14ac:dyDescent="0.2">
      <c r="T434" s="131"/>
      <c r="U434" s="132"/>
      <c r="AU434" s="133"/>
      <c r="AV434" s="132"/>
    </row>
    <row r="435" spans="20:48" x14ac:dyDescent="0.2">
      <c r="T435" s="131"/>
      <c r="U435" s="132"/>
      <c r="AU435" s="133"/>
      <c r="AV435" s="132"/>
    </row>
    <row r="502" spans="2:62" s="61" customFormat="1" x14ac:dyDescent="0.2">
      <c r="B502" s="182"/>
      <c r="C502" s="67"/>
      <c r="D502" s="67"/>
      <c r="E502" s="67"/>
      <c r="F502" s="67"/>
      <c r="G502" s="67"/>
      <c r="H502" s="67"/>
      <c r="I502" s="136"/>
      <c r="J502" s="134"/>
      <c r="R502" s="67"/>
      <c r="S502" s="68"/>
      <c r="T502" s="150"/>
      <c r="U502" s="151"/>
      <c r="W502" s="88"/>
      <c r="Y502" s="182"/>
      <c r="Z502" s="67"/>
      <c r="AA502" s="67"/>
      <c r="AB502" s="67"/>
      <c r="AC502" s="67"/>
      <c r="AD502" s="67"/>
      <c r="AE502" s="67"/>
      <c r="AF502" s="67"/>
      <c r="AG502" s="67"/>
      <c r="AH502" s="67"/>
      <c r="AI502" s="67"/>
      <c r="AJ502" s="136"/>
      <c r="AK502" s="134"/>
      <c r="AS502" s="67"/>
      <c r="AT502" s="68"/>
      <c r="AU502" s="152"/>
      <c r="AV502" s="151"/>
      <c r="AX502" s="88"/>
      <c r="AZ502" s="221"/>
      <c r="BA502" s="221"/>
      <c r="BB502" s="221"/>
      <c r="BC502" s="221"/>
      <c r="BD502" s="221"/>
      <c r="BE502" s="221"/>
      <c r="BF502" s="221"/>
      <c r="BG502" s="221"/>
      <c r="BH502" s="221"/>
      <c r="BI502" s="221"/>
      <c r="BJ502" s="221"/>
    </row>
    <row r="595" spans="2:62" s="61" customFormat="1" x14ac:dyDescent="0.2">
      <c r="B595" s="182"/>
      <c r="C595" s="67"/>
      <c r="D595" s="67"/>
      <c r="E595" s="67"/>
      <c r="F595" s="67"/>
      <c r="G595" s="67"/>
      <c r="H595" s="67"/>
      <c r="I595" s="136"/>
      <c r="J595" s="134"/>
      <c r="R595" s="67"/>
      <c r="S595" s="68"/>
      <c r="T595" s="150"/>
      <c r="U595" s="151"/>
      <c r="W595" s="88"/>
      <c r="Y595" s="182"/>
      <c r="Z595" s="67"/>
      <c r="AA595" s="67"/>
      <c r="AB595" s="67"/>
      <c r="AC595" s="67"/>
      <c r="AD595" s="67"/>
      <c r="AE595" s="67"/>
      <c r="AF595" s="67"/>
      <c r="AG595" s="67"/>
      <c r="AH595" s="67"/>
      <c r="AI595" s="67"/>
      <c r="AJ595" s="136"/>
      <c r="AK595" s="134"/>
      <c r="AS595" s="67"/>
      <c r="AT595" s="68"/>
      <c r="AU595" s="152"/>
      <c r="AV595" s="151"/>
      <c r="AX595" s="88"/>
      <c r="AZ595" s="221"/>
      <c r="BA595" s="221"/>
      <c r="BB595" s="221"/>
      <c r="BC595" s="221"/>
      <c r="BD595" s="221"/>
      <c r="BE595" s="221"/>
      <c r="BF595" s="221"/>
      <c r="BG595" s="221"/>
      <c r="BH595" s="221"/>
      <c r="BI595" s="221"/>
      <c r="BJ595" s="221"/>
    </row>
  </sheetData>
  <sheetProtection algorithmName="SHA-512" hashValue="IkLHicWRfKX102OkVtxs6IJPCdsW9lhut9swICLPjG0sNRBfsuDseynoh/xO7yJon6a2nGObefIc0wZh5EqszQ==" saltValue="eLYYFJcZfw44vy+RspkqNg==" spinCount="100000" sheet="1" formatCells="0" formatColumns="0" formatRows="0" insertColumns="0" insertRows="0"/>
  <mergeCells count="76">
    <mergeCell ref="AA1:AH4"/>
    <mergeCell ref="C1:G4"/>
    <mergeCell ref="AV15:AV16"/>
    <mergeCell ref="AT11:AT14"/>
    <mergeCell ref="J2:P4"/>
    <mergeCell ref="AJ2:AR4"/>
    <mergeCell ref="S2:U2"/>
    <mergeCell ref="S7:S10"/>
    <mergeCell ref="S11:S14"/>
    <mergeCell ref="S15:S16"/>
    <mergeCell ref="T15:T16"/>
    <mergeCell ref="U15:U16"/>
    <mergeCell ref="AT7:AT10"/>
    <mergeCell ref="AT15:AT16"/>
    <mergeCell ref="AU15:AU16"/>
    <mergeCell ref="AT6:AV6"/>
    <mergeCell ref="AT18:AT20"/>
    <mergeCell ref="S18:S20"/>
    <mergeCell ref="S22:S28"/>
    <mergeCell ref="AT22:AT28"/>
    <mergeCell ref="AT30:AT33"/>
    <mergeCell ref="S30:S33"/>
    <mergeCell ref="AT34:AT37"/>
    <mergeCell ref="S34:S37"/>
    <mergeCell ref="AT38:AT39"/>
    <mergeCell ref="AU38:AU39"/>
    <mergeCell ref="AV38:AV39"/>
    <mergeCell ref="S38:S39"/>
    <mergeCell ref="T38:T39"/>
    <mergeCell ref="U38:U39"/>
    <mergeCell ref="AT41:AT43"/>
    <mergeCell ref="S41:S43"/>
    <mergeCell ref="AT45:AT51"/>
    <mergeCell ref="S45:S51"/>
    <mergeCell ref="AT53:AT56"/>
    <mergeCell ref="S53:S56"/>
    <mergeCell ref="AT57:AT60"/>
    <mergeCell ref="S57:S60"/>
    <mergeCell ref="AT61:AT62"/>
    <mergeCell ref="AU61:AU62"/>
    <mergeCell ref="AV61:AV62"/>
    <mergeCell ref="S61:S62"/>
    <mergeCell ref="T61:T62"/>
    <mergeCell ref="U61:U62"/>
    <mergeCell ref="AT64:AT66"/>
    <mergeCell ref="S64:S66"/>
    <mergeCell ref="AT68:AT74"/>
    <mergeCell ref="S68:S74"/>
    <mergeCell ref="AT76:AT79"/>
    <mergeCell ref="S76:S79"/>
    <mergeCell ref="AT80:AT83"/>
    <mergeCell ref="S80:S83"/>
    <mergeCell ref="AT84:AT85"/>
    <mergeCell ref="AU84:AU85"/>
    <mergeCell ref="AV84:AV85"/>
    <mergeCell ref="S84:S85"/>
    <mergeCell ref="T84:T85"/>
    <mergeCell ref="U84:U85"/>
    <mergeCell ref="AT87:AT89"/>
    <mergeCell ref="S87:S89"/>
    <mergeCell ref="AT91:AT97"/>
    <mergeCell ref="S91:S97"/>
    <mergeCell ref="AT99:AT102"/>
    <mergeCell ref="S99:S102"/>
    <mergeCell ref="AU107:AU108"/>
    <mergeCell ref="AV107:AV108"/>
    <mergeCell ref="S107:S108"/>
    <mergeCell ref="T107:T108"/>
    <mergeCell ref="U107:U108"/>
    <mergeCell ref="AT110:AT112"/>
    <mergeCell ref="S110:S112"/>
    <mergeCell ref="AT114:AT120"/>
    <mergeCell ref="S114:S120"/>
    <mergeCell ref="AT103:AT106"/>
    <mergeCell ref="S103:S106"/>
    <mergeCell ref="AT107:AT108"/>
  </mergeCells>
  <phoneticPr fontId="41" type="noConversion"/>
  <conditionalFormatting sqref="U13">
    <cfRule type="cellIs" dxfId="59" priority="85" stopIfTrue="1" operator="notBetween">
      <formula>0</formula>
      <formula>5</formula>
    </cfRule>
  </conditionalFormatting>
  <conditionalFormatting sqref="U15">
    <cfRule type="cellIs" dxfId="58" priority="81" stopIfTrue="1" operator="greaterThan">
      <formula>8</formula>
    </cfRule>
  </conditionalFormatting>
  <conditionalFormatting sqref="U18:U20">
    <cfRule type="cellIs" dxfId="57" priority="84" stopIfTrue="1" operator="notBetween">
      <formula>0</formula>
      <formula>5</formula>
    </cfRule>
  </conditionalFormatting>
  <conditionalFormatting sqref="U22:U25">
    <cfRule type="cellIs" dxfId="56" priority="82" operator="greaterThan">
      <formula>5</formula>
    </cfRule>
  </conditionalFormatting>
  <conditionalFormatting sqref="U26:U28">
    <cfRule type="cellIs" dxfId="55" priority="83" operator="greaterThan">
      <formula>8</formula>
    </cfRule>
  </conditionalFormatting>
  <conditionalFormatting sqref="U36">
    <cfRule type="cellIs" dxfId="54" priority="35" stopIfTrue="1" operator="notBetween">
      <formula>0</formula>
      <formula>5</formula>
    </cfRule>
  </conditionalFormatting>
  <conditionalFormatting sqref="U38">
    <cfRule type="cellIs" dxfId="53" priority="31" stopIfTrue="1" operator="greaterThan">
      <formula>8</formula>
    </cfRule>
  </conditionalFormatting>
  <conditionalFormatting sqref="U41:U43">
    <cfRule type="cellIs" dxfId="52" priority="34" stopIfTrue="1" operator="notBetween">
      <formula>0</formula>
      <formula>5</formula>
    </cfRule>
  </conditionalFormatting>
  <conditionalFormatting sqref="U45:U48">
    <cfRule type="cellIs" dxfId="51" priority="32" operator="greaterThan">
      <formula>5</formula>
    </cfRule>
  </conditionalFormatting>
  <conditionalFormatting sqref="U49:U51">
    <cfRule type="cellIs" dxfId="50" priority="33" operator="greaterThan">
      <formula>8</formula>
    </cfRule>
  </conditionalFormatting>
  <conditionalFormatting sqref="U59">
    <cfRule type="cellIs" dxfId="49" priority="25" stopIfTrue="1" operator="notBetween">
      <formula>0</formula>
      <formula>5</formula>
    </cfRule>
  </conditionalFormatting>
  <conditionalFormatting sqref="U61">
    <cfRule type="cellIs" dxfId="48" priority="21" stopIfTrue="1" operator="greaterThan">
      <formula>8</formula>
    </cfRule>
  </conditionalFormatting>
  <conditionalFormatting sqref="U64:U66">
    <cfRule type="cellIs" dxfId="47" priority="24" stopIfTrue="1" operator="notBetween">
      <formula>0</formula>
      <formula>5</formula>
    </cfRule>
  </conditionalFormatting>
  <conditionalFormatting sqref="U68:U71">
    <cfRule type="cellIs" dxfId="46" priority="22" operator="greaterThan">
      <formula>5</formula>
    </cfRule>
  </conditionalFormatting>
  <conditionalFormatting sqref="U72:U74">
    <cfRule type="cellIs" dxfId="45" priority="23" operator="greaterThan">
      <formula>8</formula>
    </cfRule>
  </conditionalFormatting>
  <conditionalFormatting sqref="U82">
    <cfRule type="cellIs" dxfId="44" priority="15" stopIfTrue="1" operator="notBetween">
      <formula>0</formula>
      <formula>5</formula>
    </cfRule>
  </conditionalFormatting>
  <conditionalFormatting sqref="U84">
    <cfRule type="cellIs" dxfId="43" priority="11" stopIfTrue="1" operator="greaterThan">
      <formula>8</formula>
    </cfRule>
  </conditionalFormatting>
  <conditionalFormatting sqref="U87:U89">
    <cfRule type="cellIs" dxfId="42" priority="14" stopIfTrue="1" operator="notBetween">
      <formula>0</formula>
      <formula>5</formula>
    </cfRule>
  </conditionalFormatting>
  <conditionalFormatting sqref="U91:U94">
    <cfRule type="cellIs" dxfId="41" priority="12" operator="greaterThan">
      <formula>5</formula>
    </cfRule>
  </conditionalFormatting>
  <conditionalFormatting sqref="U95:U97">
    <cfRule type="cellIs" dxfId="40" priority="13" operator="greaterThan">
      <formula>8</formula>
    </cfRule>
  </conditionalFormatting>
  <conditionalFormatting sqref="U105">
    <cfRule type="cellIs" dxfId="39" priority="5" stopIfTrue="1" operator="notBetween">
      <formula>0</formula>
      <formula>5</formula>
    </cfRule>
  </conditionalFormatting>
  <conditionalFormatting sqref="U107">
    <cfRule type="cellIs" dxfId="38" priority="1" stopIfTrue="1" operator="greaterThan">
      <formula>8</formula>
    </cfRule>
  </conditionalFormatting>
  <conditionalFormatting sqref="U110:U112">
    <cfRule type="cellIs" dxfId="37" priority="4" stopIfTrue="1" operator="notBetween">
      <formula>0</formula>
      <formula>5</formula>
    </cfRule>
  </conditionalFormatting>
  <conditionalFormatting sqref="U114:U117">
    <cfRule type="cellIs" dxfId="36" priority="2" operator="greaterThan">
      <formula>5</formula>
    </cfRule>
  </conditionalFormatting>
  <conditionalFormatting sqref="U118:U120">
    <cfRule type="cellIs" dxfId="35" priority="3" operator="greaterThan">
      <formula>8</formula>
    </cfRule>
  </conditionalFormatting>
  <conditionalFormatting sqref="AV13">
    <cfRule type="cellIs" dxfId="34" priority="98" stopIfTrue="1" operator="notBetween">
      <formula>0</formula>
      <formula>5</formula>
    </cfRule>
  </conditionalFormatting>
  <conditionalFormatting sqref="AV15">
    <cfRule type="cellIs" dxfId="33" priority="89" stopIfTrue="1" operator="greaterThan">
      <formula>8</formula>
    </cfRule>
  </conditionalFormatting>
  <conditionalFormatting sqref="AV18:AV20">
    <cfRule type="cellIs" dxfId="32" priority="97" stopIfTrue="1" operator="notBetween">
      <formula>0</formula>
      <formula>5</formula>
    </cfRule>
  </conditionalFormatting>
  <conditionalFormatting sqref="AV22:AV25">
    <cfRule type="cellIs" dxfId="31" priority="90" operator="greaterThan">
      <formula>5</formula>
    </cfRule>
  </conditionalFormatting>
  <conditionalFormatting sqref="AV26:AV28">
    <cfRule type="cellIs" dxfId="30" priority="91" operator="greaterThan">
      <formula>8</formula>
    </cfRule>
  </conditionalFormatting>
  <conditionalFormatting sqref="AV36">
    <cfRule type="cellIs" dxfId="29" priority="40" stopIfTrue="1" operator="notBetween">
      <formula>0</formula>
      <formula>5</formula>
    </cfRule>
  </conditionalFormatting>
  <conditionalFormatting sqref="AV38">
    <cfRule type="cellIs" dxfId="28" priority="36" stopIfTrue="1" operator="greaterThan">
      <formula>8</formula>
    </cfRule>
  </conditionalFormatting>
  <conditionalFormatting sqref="AV41:AV43">
    <cfRule type="cellIs" dxfId="27" priority="39" stopIfTrue="1" operator="notBetween">
      <formula>0</formula>
      <formula>5</formula>
    </cfRule>
  </conditionalFormatting>
  <conditionalFormatting sqref="AV45:AV48">
    <cfRule type="cellIs" dxfId="26" priority="37" operator="greaterThan">
      <formula>5</formula>
    </cfRule>
  </conditionalFormatting>
  <conditionalFormatting sqref="AV49:AV51">
    <cfRule type="cellIs" dxfId="25" priority="38" operator="greaterThan">
      <formula>8</formula>
    </cfRule>
  </conditionalFormatting>
  <conditionalFormatting sqref="AV59">
    <cfRule type="cellIs" dxfId="24" priority="30" stopIfTrue="1" operator="notBetween">
      <formula>0</formula>
      <formula>5</formula>
    </cfRule>
  </conditionalFormatting>
  <conditionalFormatting sqref="AV61">
    <cfRule type="cellIs" dxfId="23" priority="26" stopIfTrue="1" operator="greaterThan">
      <formula>8</formula>
    </cfRule>
  </conditionalFormatting>
  <conditionalFormatting sqref="AV64:AV66">
    <cfRule type="cellIs" dxfId="22" priority="29" stopIfTrue="1" operator="notBetween">
      <formula>0</formula>
      <formula>5</formula>
    </cfRule>
  </conditionalFormatting>
  <conditionalFormatting sqref="AV68:AV71">
    <cfRule type="cellIs" dxfId="21" priority="27" operator="greaterThan">
      <formula>5</formula>
    </cfRule>
  </conditionalFormatting>
  <conditionalFormatting sqref="AV72:AV74">
    <cfRule type="cellIs" dxfId="20" priority="28" operator="greaterThan">
      <formula>8</formula>
    </cfRule>
  </conditionalFormatting>
  <conditionalFormatting sqref="AV82">
    <cfRule type="cellIs" dxfId="19" priority="20" stopIfTrue="1" operator="notBetween">
      <formula>0</formula>
      <formula>5</formula>
    </cfRule>
  </conditionalFormatting>
  <conditionalFormatting sqref="AV84">
    <cfRule type="cellIs" dxfId="18" priority="16" stopIfTrue="1" operator="greaterThan">
      <formula>8</formula>
    </cfRule>
  </conditionalFormatting>
  <conditionalFormatting sqref="AV87:AV89">
    <cfRule type="cellIs" dxfId="17" priority="19" stopIfTrue="1" operator="notBetween">
      <formula>0</formula>
      <formula>5</formula>
    </cfRule>
  </conditionalFormatting>
  <conditionalFormatting sqref="AV91:AV94">
    <cfRule type="cellIs" dxfId="16" priority="17" operator="greaterThan">
      <formula>5</formula>
    </cfRule>
  </conditionalFormatting>
  <conditionalFormatting sqref="AV95:AV97">
    <cfRule type="cellIs" dxfId="15" priority="18" operator="greaterThan">
      <formula>8</formula>
    </cfRule>
  </conditionalFormatting>
  <conditionalFormatting sqref="AV105">
    <cfRule type="cellIs" dxfId="14" priority="10" stopIfTrue="1" operator="notBetween">
      <formula>0</formula>
      <formula>5</formula>
    </cfRule>
  </conditionalFormatting>
  <conditionalFormatting sqref="AV107">
    <cfRule type="cellIs" dxfId="13" priority="6" stopIfTrue="1" operator="greaterThan">
      <formula>8</formula>
    </cfRule>
  </conditionalFormatting>
  <conditionalFormatting sqref="AV110:AV112">
    <cfRule type="cellIs" dxfId="12" priority="9" stopIfTrue="1" operator="notBetween">
      <formula>0</formula>
      <formula>5</formula>
    </cfRule>
  </conditionalFormatting>
  <conditionalFormatting sqref="AV114:AV117">
    <cfRule type="cellIs" dxfId="11" priority="7" operator="greaterThan">
      <formula>5</formula>
    </cfRule>
  </conditionalFormatting>
  <conditionalFormatting sqref="AV118:AV120">
    <cfRule type="cellIs" dxfId="10" priority="8" operator="greaterThan">
      <formula>8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8D69F-6589-4373-8E07-952C37E55B7A}">
  <sheetPr>
    <tabColor rgb="FFFF0000"/>
  </sheetPr>
  <dimension ref="A1:BI498"/>
  <sheetViews>
    <sheetView zoomScale="115" zoomScaleNormal="115" workbookViewId="0">
      <pane ySplit="4" topLeftCell="A5" activePane="bottomLeft" state="frozen"/>
      <selection pane="bottomLeft" activeCell="BD13" sqref="BD13"/>
    </sheetView>
  </sheetViews>
  <sheetFormatPr defaultColWidth="4.5703125" defaultRowHeight="11.25" x14ac:dyDescent="0.2"/>
  <cols>
    <col min="1" max="1" width="4.5703125" style="67"/>
    <col min="2" max="2" width="3.7109375" style="182" customWidth="1"/>
    <col min="3" max="7" width="4.5703125" style="67"/>
    <col min="8" max="8" width="3.42578125" style="67" customWidth="1"/>
    <col min="9" max="9" width="0" style="136" hidden="1" customWidth="1"/>
    <col min="10" max="10" width="4.5703125" style="134"/>
    <col min="11" max="17" width="4.5703125" style="61"/>
    <col min="18" max="18" width="5.28515625" style="67" customWidth="1"/>
    <col min="19" max="19" width="5.28515625" style="68" hidden="1" customWidth="1"/>
    <col min="20" max="20" width="5.28515625" style="150" hidden="1" customWidth="1"/>
    <col min="21" max="21" width="5.28515625" style="151" hidden="1" customWidth="1"/>
    <col min="22" max="22" width="5.28515625" style="67" customWidth="1"/>
    <col min="23" max="23" width="1.42578125" style="135" customWidth="1"/>
    <col min="24" max="24" width="5.28515625" style="67" customWidth="1"/>
    <col min="25" max="25" width="3.85546875" style="182" customWidth="1"/>
    <col min="26" max="26" width="4.140625" style="67" customWidth="1"/>
    <col min="27" max="29" width="4.5703125" style="67"/>
    <col min="30" max="33" width="4.140625" style="67" customWidth="1"/>
    <col min="34" max="35" width="4.5703125" style="67"/>
    <col min="36" max="36" width="0" style="136" hidden="1" customWidth="1"/>
    <col min="37" max="37" width="3.28515625" style="134" customWidth="1"/>
    <col min="38" max="44" width="4.5703125" style="61"/>
    <col min="45" max="45" width="4" style="67" customWidth="1"/>
    <col min="46" max="46" width="4.28515625" style="68" hidden="1" customWidth="1"/>
    <col min="47" max="47" width="4.5703125" style="152" hidden="1" customWidth="1"/>
    <col min="48" max="48" width="4.5703125" style="151" hidden="1" customWidth="1"/>
    <col min="49" max="49" width="5.140625" style="67" hidden="1" customWidth="1"/>
    <col min="50" max="50" width="1.42578125" style="135" hidden="1" customWidth="1"/>
    <col min="51" max="51" width="0" style="67" hidden="1" customWidth="1"/>
    <col min="52" max="52" width="4.5703125" style="67"/>
    <col min="53" max="61" width="4.5703125" style="223"/>
    <col min="62" max="16384" width="4.5703125" style="67"/>
  </cols>
  <sheetData>
    <row r="1" spans="1:61" s="61" customFormat="1" ht="17.100000000000001" customHeight="1" x14ac:dyDescent="0.25">
      <c r="B1" s="182"/>
      <c r="C1" s="197" t="s">
        <v>89</v>
      </c>
      <c r="D1" s="197"/>
      <c r="E1" s="197"/>
      <c r="F1" s="197"/>
      <c r="G1" s="197"/>
      <c r="H1" s="63"/>
      <c r="I1" s="64"/>
      <c r="J1" s="65" t="s">
        <v>93</v>
      </c>
      <c r="K1" s="65"/>
      <c r="L1" s="65"/>
      <c r="M1" s="65"/>
      <c r="N1" s="65"/>
      <c r="O1" s="65"/>
      <c r="P1" s="65"/>
      <c r="Q1" s="66"/>
      <c r="R1" s="67"/>
      <c r="S1" s="68"/>
      <c r="T1" s="69"/>
      <c r="U1" s="69"/>
      <c r="W1" s="69"/>
      <c r="Y1" s="134"/>
      <c r="Z1" s="62"/>
      <c r="AA1" s="197" t="s">
        <v>90</v>
      </c>
      <c r="AB1" s="197"/>
      <c r="AC1" s="197"/>
      <c r="AD1" s="197"/>
      <c r="AE1" s="197"/>
      <c r="AF1" s="197"/>
      <c r="AG1" s="197"/>
      <c r="AH1" s="197"/>
      <c r="AI1" s="63"/>
      <c r="AJ1" s="64"/>
      <c r="AK1" s="65" t="s">
        <v>43</v>
      </c>
      <c r="AL1" s="65"/>
      <c r="AM1" s="65"/>
      <c r="AN1" s="65"/>
      <c r="AO1" s="65"/>
      <c r="AP1" s="65"/>
      <c r="AQ1" s="65"/>
      <c r="AR1" s="65"/>
      <c r="AS1" s="67"/>
      <c r="AT1"/>
      <c r="AU1" s="70"/>
      <c r="AV1" s="69"/>
      <c r="AW1" s="69"/>
      <c r="AX1" s="69"/>
      <c r="BA1" s="221"/>
      <c r="BB1" s="221"/>
      <c r="BC1" s="221"/>
      <c r="BD1" s="221"/>
      <c r="BE1" s="221"/>
      <c r="BF1" s="221"/>
      <c r="BG1" s="221"/>
      <c r="BH1" s="221"/>
      <c r="BI1" s="221"/>
    </row>
    <row r="2" spans="1:61" s="61" customFormat="1" ht="18.399999999999999" customHeight="1" x14ac:dyDescent="0.2">
      <c r="B2" s="182"/>
      <c r="C2" s="197"/>
      <c r="D2" s="197"/>
      <c r="E2" s="197"/>
      <c r="F2" s="197"/>
      <c r="G2" s="197"/>
      <c r="H2" s="63"/>
      <c r="I2" s="71" t="s">
        <v>92</v>
      </c>
      <c r="J2" s="198" t="s">
        <v>92</v>
      </c>
      <c r="K2" s="198"/>
      <c r="L2" s="198"/>
      <c r="M2" s="198"/>
      <c r="N2" s="198"/>
      <c r="O2" s="198"/>
      <c r="P2" s="198"/>
      <c r="Q2" s="66"/>
      <c r="R2" s="72"/>
      <c r="S2" s="201" t="s">
        <v>67</v>
      </c>
      <c r="T2" s="201"/>
      <c r="U2" s="201"/>
      <c r="Y2" s="134"/>
      <c r="Z2" s="62"/>
      <c r="AA2" s="197"/>
      <c r="AB2" s="197"/>
      <c r="AC2" s="197"/>
      <c r="AD2" s="197"/>
      <c r="AE2" s="197"/>
      <c r="AF2" s="197"/>
      <c r="AG2" s="197"/>
      <c r="AH2" s="197"/>
      <c r="AI2" s="63"/>
      <c r="AJ2" s="199" t="s">
        <v>91</v>
      </c>
      <c r="AK2" s="199"/>
      <c r="AL2" s="199"/>
      <c r="AM2" s="199"/>
      <c r="AN2" s="199"/>
      <c r="AO2" s="199"/>
      <c r="AP2" s="199"/>
      <c r="AQ2" s="199"/>
      <c r="AR2" s="200"/>
      <c r="AS2" s="72"/>
      <c r="BA2" s="221"/>
      <c r="BB2" s="221"/>
      <c r="BC2" s="221"/>
      <c r="BD2" s="221"/>
      <c r="BE2" s="221"/>
      <c r="BF2" s="221"/>
      <c r="BG2" s="221"/>
      <c r="BH2" s="221"/>
      <c r="BI2" s="221"/>
    </row>
    <row r="3" spans="1:61" s="74" customFormat="1" ht="13.7" customHeight="1" x14ac:dyDescent="0.2">
      <c r="B3" s="179"/>
      <c r="C3" s="197"/>
      <c r="D3" s="197"/>
      <c r="E3" s="197"/>
      <c r="F3" s="197"/>
      <c r="G3" s="197"/>
      <c r="H3" s="76"/>
      <c r="I3" s="71"/>
      <c r="J3" s="199"/>
      <c r="K3" s="199"/>
      <c r="L3" s="199"/>
      <c r="M3" s="199"/>
      <c r="N3" s="199"/>
      <c r="O3" s="199"/>
      <c r="P3" s="199"/>
      <c r="Q3" s="66"/>
      <c r="R3" s="77"/>
      <c r="S3" s="78"/>
      <c r="T3" s="78"/>
      <c r="U3" s="78"/>
      <c r="W3" s="73"/>
      <c r="Y3" s="178"/>
      <c r="Z3" s="75"/>
      <c r="AA3" s="197"/>
      <c r="AB3" s="197"/>
      <c r="AC3" s="197"/>
      <c r="AD3" s="197"/>
      <c r="AE3" s="197"/>
      <c r="AF3" s="197"/>
      <c r="AG3" s="197"/>
      <c r="AH3" s="197"/>
      <c r="AI3" s="76"/>
      <c r="AJ3" s="199"/>
      <c r="AK3" s="199"/>
      <c r="AL3" s="199"/>
      <c r="AM3" s="199"/>
      <c r="AN3" s="199"/>
      <c r="AO3" s="199"/>
      <c r="AP3" s="199"/>
      <c r="AQ3" s="199"/>
      <c r="AR3" s="200"/>
      <c r="AS3" s="77"/>
      <c r="AT3" s="73"/>
      <c r="AU3" s="73"/>
      <c r="AV3" s="73"/>
      <c r="AW3" s="73"/>
      <c r="AX3" s="73"/>
      <c r="BA3" s="222"/>
      <c r="BB3" s="222"/>
      <c r="BC3" s="222"/>
      <c r="BD3" s="222"/>
      <c r="BE3" s="222"/>
      <c r="BF3" s="222"/>
      <c r="BG3" s="222"/>
      <c r="BH3" s="222"/>
      <c r="BI3" s="222"/>
    </row>
    <row r="4" spans="1:61" s="74" customFormat="1" ht="13.7" customHeight="1" x14ac:dyDescent="0.2">
      <c r="B4" s="179"/>
      <c r="C4" s="197"/>
      <c r="D4" s="197"/>
      <c r="E4" s="197"/>
      <c r="F4" s="197"/>
      <c r="G4" s="197"/>
      <c r="H4" s="76"/>
      <c r="I4" s="79"/>
      <c r="J4" s="199"/>
      <c r="K4" s="199"/>
      <c r="L4" s="199"/>
      <c r="M4" s="199"/>
      <c r="N4" s="199"/>
      <c r="O4" s="199"/>
      <c r="P4" s="199"/>
      <c r="Q4" s="66"/>
      <c r="R4" s="77"/>
      <c r="S4" s="78"/>
      <c r="T4" s="78"/>
      <c r="U4" s="78"/>
      <c r="W4" s="73"/>
      <c r="Y4" s="178"/>
      <c r="Z4" s="75"/>
      <c r="AA4" s="197"/>
      <c r="AB4" s="197"/>
      <c r="AC4" s="197"/>
      <c r="AD4" s="197"/>
      <c r="AE4" s="197"/>
      <c r="AF4" s="197"/>
      <c r="AG4" s="197"/>
      <c r="AH4" s="197"/>
      <c r="AI4" s="76"/>
      <c r="AJ4" s="199"/>
      <c r="AK4" s="199"/>
      <c r="AL4" s="199"/>
      <c r="AM4" s="199"/>
      <c r="AN4" s="199"/>
      <c r="AO4" s="199"/>
      <c r="AP4" s="199"/>
      <c r="AQ4" s="199"/>
      <c r="AR4" s="200"/>
      <c r="AS4" s="77"/>
      <c r="AT4" s="73"/>
      <c r="AU4" s="73"/>
      <c r="AV4" s="73"/>
      <c r="AW4" s="73"/>
      <c r="AX4" s="73"/>
      <c r="BA4" s="222"/>
      <c r="BB4" s="222"/>
      <c r="BC4" s="222"/>
      <c r="BD4" s="222"/>
      <c r="BE4" s="222"/>
      <c r="BF4" s="222"/>
      <c r="BG4" s="222"/>
      <c r="BH4" s="222"/>
      <c r="BI4" s="222"/>
    </row>
    <row r="5" spans="1:61" s="74" customFormat="1" ht="13.7" customHeight="1" x14ac:dyDescent="0.25">
      <c r="B5" s="179"/>
      <c r="C5" s="80"/>
      <c r="D5" s="81"/>
      <c r="E5" s="82"/>
      <c r="F5" s="82"/>
      <c r="G5" s="82"/>
      <c r="H5" s="76"/>
      <c r="I5" s="79"/>
      <c r="J5" s="79"/>
      <c r="K5" s="79"/>
      <c r="L5" s="79"/>
      <c r="M5" s="79"/>
      <c r="N5" s="79"/>
      <c r="O5" s="79"/>
      <c r="P5" s="79"/>
      <c r="Q5" s="66"/>
      <c r="R5" s="77"/>
      <c r="S5" s="78"/>
      <c r="T5" s="78"/>
      <c r="U5" s="78"/>
      <c r="W5" s="73"/>
      <c r="Y5" s="178"/>
      <c r="Z5" s="75"/>
      <c r="AA5" s="80"/>
      <c r="AB5" s="81"/>
      <c r="AC5" s="82"/>
      <c r="AD5" s="82"/>
      <c r="AE5" s="82"/>
      <c r="AF5" s="82"/>
      <c r="AG5" s="82"/>
      <c r="AH5" s="82"/>
      <c r="AI5" s="82"/>
      <c r="AJ5" s="76"/>
      <c r="AK5" s="79"/>
      <c r="AL5" s="79"/>
      <c r="AM5" s="79"/>
      <c r="AN5" s="79"/>
      <c r="AO5" s="79"/>
      <c r="AP5" s="79"/>
      <c r="AQ5" s="79"/>
      <c r="AR5" s="79"/>
      <c r="AS5" s="66"/>
      <c r="AT5" s="77"/>
      <c r="AU5" s="73"/>
      <c r="AV5" s="73"/>
      <c r="AW5" s="73"/>
      <c r="AX5" s="73"/>
      <c r="AY5" s="73"/>
      <c r="BA5" s="222"/>
      <c r="BB5" s="222"/>
      <c r="BC5" s="222"/>
      <c r="BD5" s="222"/>
      <c r="BE5" s="222"/>
      <c r="BF5" s="222"/>
      <c r="BG5" s="222"/>
      <c r="BH5" s="222"/>
      <c r="BI5" s="222"/>
    </row>
    <row r="6" spans="1:61" s="74" customFormat="1" ht="6" customHeight="1" thickBot="1" x14ac:dyDescent="0.3">
      <c r="B6" s="179"/>
      <c r="C6" s="80"/>
      <c r="D6" s="81"/>
      <c r="E6" s="82"/>
      <c r="F6" s="82"/>
      <c r="G6" s="82"/>
      <c r="H6" s="76"/>
      <c r="I6" s="79"/>
      <c r="J6" s="79"/>
      <c r="K6" s="79"/>
      <c r="L6" s="79"/>
      <c r="M6" s="79"/>
      <c r="N6" s="79"/>
      <c r="O6" s="79"/>
      <c r="P6" s="79"/>
      <c r="Q6" s="66"/>
      <c r="R6" s="77"/>
      <c r="S6" s="77"/>
      <c r="T6" s="77"/>
      <c r="U6" s="77"/>
      <c r="V6" s="77"/>
      <c r="W6" s="77"/>
      <c r="X6" s="77"/>
      <c r="Y6" s="179"/>
      <c r="Z6" s="80"/>
      <c r="AA6" s="81"/>
      <c r="AB6" s="82"/>
      <c r="AC6" s="82"/>
      <c r="AD6" s="82"/>
      <c r="AE6" s="82"/>
      <c r="AF6" s="82"/>
      <c r="AG6" s="82"/>
      <c r="AH6" s="82"/>
      <c r="AI6" s="76"/>
      <c r="AJ6" s="79"/>
      <c r="AK6" s="79"/>
      <c r="AL6" s="79"/>
      <c r="AM6" s="79"/>
      <c r="AN6" s="79"/>
      <c r="AO6" s="79"/>
      <c r="AP6" s="79"/>
      <c r="AQ6" s="79"/>
      <c r="AR6" s="66"/>
      <c r="AS6" s="77"/>
      <c r="AT6" s="201" t="s">
        <v>67</v>
      </c>
      <c r="AU6" s="201"/>
      <c r="AV6" s="201"/>
      <c r="BA6" s="222"/>
      <c r="BB6" s="222"/>
      <c r="BC6" s="222"/>
      <c r="BD6" s="222"/>
      <c r="BE6" s="222"/>
      <c r="BF6" s="222"/>
      <c r="BG6" s="222"/>
      <c r="BH6" s="222"/>
      <c r="BI6" s="222"/>
    </row>
    <row r="7" spans="1:61" s="61" customFormat="1" ht="15.6" customHeight="1" thickBot="1" x14ac:dyDescent="0.25">
      <c r="B7" s="180"/>
      <c r="C7" s="80"/>
      <c r="D7" s="4" t="s">
        <v>19</v>
      </c>
      <c r="E7" s="4" t="s">
        <v>20</v>
      </c>
      <c r="F7" s="4" t="s">
        <v>21</v>
      </c>
      <c r="G7" s="5" t="s">
        <v>3</v>
      </c>
      <c r="H7" s="63"/>
      <c r="I7" s="67"/>
      <c r="J7" s="67"/>
      <c r="K7" s="83" t="s">
        <v>19</v>
      </c>
      <c r="L7" s="84" t="s">
        <v>20</v>
      </c>
      <c r="M7" s="84" t="s">
        <v>21</v>
      </c>
      <c r="N7" s="83" t="s">
        <v>0</v>
      </c>
      <c r="O7" s="84" t="s">
        <v>1</v>
      </c>
      <c r="P7" s="84" t="s">
        <v>2</v>
      </c>
      <c r="Q7" s="85" t="s">
        <v>39</v>
      </c>
      <c r="R7" s="72"/>
      <c r="S7" s="186" t="s">
        <v>76</v>
      </c>
      <c r="T7" s="86" t="s">
        <v>68</v>
      </c>
      <c r="U7" s="87">
        <f>((1-10^(-G25))/(1-10^(-G14))*100)-40</f>
        <v>26.957192130263095</v>
      </c>
      <c r="W7" s="88"/>
      <c r="Y7" s="180"/>
      <c r="Z7" s="89">
        <v>1</v>
      </c>
      <c r="AA7" s="4" t="s">
        <v>19</v>
      </c>
      <c r="AB7" s="4" t="s">
        <v>20</v>
      </c>
      <c r="AC7" s="4" t="s">
        <v>21</v>
      </c>
      <c r="AD7" s="4" t="s">
        <v>19</v>
      </c>
      <c r="AE7" s="4" t="s">
        <v>20</v>
      </c>
      <c r="AF7" s="4" t="s">
        <v>21</v>
      </c>
      <c r="AG7" s="52" t="s">
        <v>3</v>
      </c>
      <c r="AH7" s="53" t="s">
        <v>3</v>
      </c>
      <c r="AI7" s="63"/>
      <c r="AJ7" s="67"/>
      <c r="AK7" s="67"/>
      <c r="AL7" s="83" t="s">
        <v>19</v>
      </c>
      <c r="AM7" s="84" t="s">
        <v>20</v>
      </c>
      <c r="AN7" s="84" t="s">
        <v>21</v>
      </c>
      <c r="AO7" s="83" t="s">
        <v>0</v>
      </c>
      <c r="AP7" s="84" t="s">
        <v>1</v>
      </c>
      <c r="AQ7" s="84" t="s">
        <v>2</v>
      </c>
      <c r="AR7" s="85" t="s">
        <v>39</v>
      </c>
      <c r="AS7" s="72"/>
      <c r="AT7" s="186" t="s">
        <v>76</v>
      </c>
      <c r="AU7" s="90" t="s">
        <v>68</v>
      </c>
      <c r="AV7" s="87">
        <f>((1-10^(-AH25))/(1-10^(-AH14))*100)-40</f>
        <v>26.957192130263095</v>
      </c>
      <c r="AX7" s="88"/>
      <c r="BA7" s="221"/>
      <c r="BB7" s="221"/>
      <c r="BC7" s="221"/>
      <c r="BD7" s="221"/>
      <c r="BE7" s="221"/>
      <c r="BF7" s="221"/>
      <c r="BG7" s="221"/>
      <c r="BH7" s="221"/>
      <c r="BI7" s="221"/>
    </row>
    <row r="8" spans="1:61" s="61" customFormat="1" ht="15" customHeight="1" thickTop="1" thickBot="1" x14ac:dyDescent="0.25">
      <c r="A8" s="89">
        <v>1</v>
      </c>
      <c r="B8" s="180" t="s">
        <v>4</v>
      </c>
      <c r="C8" s="10" t="s">
        <v>21</v>
      </c>
      <c r="D8" s="153">
        <v>41.393333333333338</v>
      </c>
      <c r="E8" s="154">
        <v>8.9100000000000019</v>
      </c>
      <c r="F8" s="154">
        <v>-23.986666666666668</v>
      </c>
      <c r="G8" s="155">
        <v>0.88666666666666671</v>
      </c>
      <c r="H8" s="63"/>
      <c r="I8" s="29" t="s">
        <v>21</v>
      </c>
      <c r="J8" s="215">
        <v>1</v>
      </c>
      <c r="K8" s="216">
        <f>D8</f>
        <v>41.393333333333338</v>
      </c>
      <c r="L8" s="216">
        <f t="shared" ref="L8:M28" si="0">E8</f>
        <v>8.9100000000000019</v>
      </c>
      <c r="M8" s="216">
        <f t="shared" si="0"/>
        <v>-23.986666666666668</v>
      </c>
      <c r="N8" s="205">
        <v>0</v>
      </c>
      <c r="O8" s="205">
        <v>0</v>
      </c>
      <c r="P8" s="205">
        <v>0</v>
      </c>
      <c r="Q8" s="205">
        <v>0</v>
      </c>
      <c r="R8" s="72"/>
      <c r="S8" s="187"/>
      <c r="T8" s="91" t="s">
        <v>69</v>
      </c>
      <c r="U8" s="92">
        <f>((1-10^(-G26))/(1-10^(-G16))*100)-40</f>
        <v>28.304672034615493</v>
      </c>
      <c r="W8" s="88"/>
      <c r="Y8" s="180" t="s">
        <v>4</v>
      </c>
      <c r="Z8" s="10" t="s">
        <v>21</v>
      </c>
      <c r="AA8" s="153">
        <v>41.393333333333338</v>
      </c>
      <c r="AB8" s="154">
        <v>8.9100000000000019</v>
      </c>
      <c r="AC8" s="154">
        <v>-23.986666666666668</v>
      </c>
      <c r="AD8" s="153">
        <v>0</v>
      </c>
      <c r="AE8" s="154">
        <v>0</v>
      </c>
      <c r="AF8" s="154">
        <v>0</v>
      </c>
      <c r="AG8" s="154">
        <v>0</v>
      </c>
      <c r="AH8" s="155">
        <v>0.88666666666666671</v>
      </c>
      <c r="AI8" s="63"/>
      <c r="AJ8" s="29" t="s">
        <v>21</v>
      </c>
      <c r="AK8" s="215">
        <v>1</v>
      </c>
      <c r="AL8" s="216">
        <f>AA8</f>
        <v>41.393333333333338</v>
      </c>
      <c r="AM8" s="216">
        <f t="shared" ref="AM8:AN23" si="1">AB8</f>
        <v>8.9100000000000019</v>
      </c>
      <c r="AN8" s="216">
        <f t="shared" si="1"/>
        <v>-23.986666666666668</v>
      </c>
      <c r="AO8" s="205">
        <v>0</v>
      </c>
      <c r="AP8" s="205">
        <v>0</v>
      </c>
      <c r="AQ8" s="205">
        <v>0</v>
      </c>
      <c r="AR8" s="205">
        <v>0</v>
      </c>
      <c r="AS8" s="72"/>
      <c r="AT8" s="187"/>
      <c r="AU8" s="93" t="s">
        <v>69</v>
      </c>
      <c r="AV8" s="92">
        <f>((1-10^(-AH26))/(1-10^(-AH16))*100)-40</f>
        <v>28.304672034615493</v>
      </c>
      <c r="AX8" s="88"/>
      <c r="BA8" s="221"/>
      <c r="BB8" s="221"/>
      <c r="BC8" s="221"/>
      <c r="BD8" s="221"/>
      <c r="BE8" s="221"/>
      <c r="BF8" s="221"/>
      <c r="BG8" s="221"/>
      <c r="BH8" s="221"/>
      <c r="BI8" s="221"/>
    </row>
    <row r="9" spans="1:61" s="61" customFormat="1" ht="15" customHeight="1" thickTop="1" thickBot="1" x14ac:dyDescent="0.25">
      <c r="B9" s="180" t="s">
        <v>5</v>
      </c>
      <c r="C9" s="11" t="s">
        <v>22</v>
      </c>
      <c r="D9" s="153">
        <v>55.526666666666664</v>
      </c>
      <c r="E9" s="154">
        <v>-35.619999999999997</v>
      </c>
      <c r="F9" s="154">
        <v>12.363333333333335</v>
      </c>
      <c r="G9" s="155">
        <v>0.82333333333333325</v>
      </c>
      <c r="H9" s="63"/>
      <c r="I9" s="30" t="s">
        <v>22</v>
      </c>
      <c r="J9" s="215">
        <v>2</v>
      </c>
      <c r="K9" s="216">
        <f t="shared" ref="K9:K28" si="2">D9</f>
        <v>55.526666666666664</v>
      </c>
      <c r="L9" s="216">
        <f t="shared" si="0"/>
        <v>-35.619999999999997</v>
      </c>
      <c r="M9" s="216">
        <f t="shared" si="0"/>
        <v>12.363333333333335</v>
      </c>
      <c r="N9" s="205">
        <v>0</v>
      </c>
      <c r="O9" s="205">
        <v>0</v>
      </c>
      <c r="P9" s="205">
        <v>0</v>
      </c>
      <c r="Q9" s="205">
        <v>0</v>
      </c>
      <c r="R9" s="72"/>
      <c r="S9" s="187"/>
      <c r="T9" s="48" t="s">
        <v>70</v>
      </c>
      <c r="U9" s="94">
        <f>((1-10^(-G20))/(1-10^(-G10))*100)-40</f>
        <v>26.4332384608566</v>
      </c>
      <c r="W9" s="88"/>
      <c r="Y9" s="180" t="s">
        <v>5</v>
      </c>
      <c r="Z9" s="11" t="s">
        <v>22</v>
      </c>
      <c r="AA9" s="153">
        <v>55.526666666666664</v>
      </c>
      <c r="AB9" s="154">
        <v>-35.619999999999997</v>
      </c>
      <c r="AC9" s="154">
        <v>12.363333333333335</v>
      </c>
      <c r="AD9" s="153">
        <v>0</v>
      </c>
      <c r="AE9" s="154">
        <v>0</v>
      </c>
      <c r="AF9" s="154">
        <v>0</v>
      </c>
      <c r="AG9" s="154">
        <v>0</v>
      </c>
      <c r="AH9" s="155">
        <v>0.82333333333333325</v>
      </c>
      <c r="AI9" s="63"/>
      <c r="AJ9" s="30" t="s">
        <v>22</v>
      </c>
      <c r="AK9" s="215">
        <v>2</v>
      </c>
      <c r="AL9" s="216">
        <f t="shared" ref="AL9:AN28" si="3">AA9</f>
        <v>55.526666666666664</v>
      </c>
      <c r="AM9" s="216">
        <f t="shared" si="1"/>
        <v>-35.619999999999997</v>
      </c>
      <c r="AN9" s="216">
        <f t="shared" si="1"/>
        <v>12.363333333333335</v>
      </c>
      <c r="AO9" s="205">
        <v>0</v>
      </c>
      <c r="AP9" s="205">
        <v>0</v>
      </c>
      <c r="AQ9" s="205">
        <v>0</v>
      </c>
      <c r="AR9" s="205">
        <v>0</v>
      </c>
      <c r="AS9" s="72"/>
      <c r="AT9" s="187"/>
      <c r="AU9" s="50" t="s">
        <v>70</v>
      </c>
      <c r="AV9" s="94">
        <f>((1-10^(-AH20))/(1-10^(-AH10))*100)-40</f>
        <v>26.4332384608566</v>
      </c>
      <c r="AX9" s="88"/>
      <c r="BA9" s="221"/>
      <c r="BB9" s="221"/>
      <c r="BC9" s="221"/>
      <c r="BD9" s="221"/>
      <c r="BE9" s="221"/>
      <c r="BF9" s="221"/>
      <c r="BG9" s="221"/>
      <c r="BH9" s="221"/>
      <c r="BI9" s="221"/>
    </row>
    <row r="10" spans="1:61" s="61" customFormat="1" ht="15" customHeight="1" thickTop="1" thickBot="1" x14ac:dyDescent="0.25">
      <c r="B10" s="180" t="s">
        <v>6</v>
      </c>
      <c r="C10" s="12" t="s">
        <v>2</v>
      </c>
      <c r="D10" s="153">
        <v>81.286666666666676</v>
      </c>
      <c r="E10" s="154">
        <v>-4.6933333333333325</v>
      </c>
      <c r="F10" s="154">
        <v>60.473333333333336</v>
      </c>
      <c r="G10" s="155">
        <v>0.83333333333333337</v>
      </c>
      <c r="H10" s="63"/>
      <c r="I10" s="31" t="s">
        <v>2</v>
      </c>
      <c r="J10" s="215">
        <v>3</v>
      </c>
      <c r="K10" s="216">
        <f t="shared" si="2"/>
        <v>81.286666666666676</v>
      </c>
      <c r="L10" s="216">
        <f t="shared" si="0"/>
        <v>-4.6933333333333325</v>
      </c>
      <c r="M10" s="216">
        <f t="shared" si="0"/>
        <v>60.473333333333336</v>
      </c>
      <c r="N10" s="205">
        <v>0</v>
      </c>
      <c r="O10" s="205">
        <v>0</v>
      </c>
      <c r="P10" s="217">
        <f>$G10</f>
        <v>0.83333333333333337</v>
      </c>
      <c r="Q10" s="205">
        <v>0</v>
      </c>
      <c r="R10" s="72"/>
      <c r="S10" s="188"/>
      <c r="T10" s="49" t="s">
        <v>71</v>
      </c>
      <c r="U10" s="95">
        <f>((1-10^(-G17))/(1-10^(-G23))*100)-40</f>
        <v>26.313869076003471</v>
      </c>
      <c r="W10" s="88"/>
      <c r="Y10" s="180" t="s">
        <v>6</v>
      </c>
      <c r="Z10" s="12" t="s">
        <v>2</v>
      </c>
      <c r="AA10" s="153">
        <v>81.286666666666676</v>
      </c>
      <c r="AB10" s="154">
        <v>-4.6933333333333325</v>
      </c>
      <c r="AC10" s="154">
        <v>60.473333333333336</v>
      </c>
      <c r="AD10" s="153">
        <v>0</v>
      </c>
      <c r="AE10" s="154">
        <v>0</v>
      </c>
      <c r="AF10" s="154">
        <v>0</v>
      </c>
      <c r="AG10" s="154">
        <v>0</v>
      </c>
      <c r="AH10" s="155">
        <v>0.83333333333333337</v>
      </c>
      <c r="AI10" s="63"/>
      <c r="AJ10" s="31" t="s">
        <v>2</v>
      </c>
      <c r="AK10" s="215">
        <v>3</v>
      </c>
      <c r="AL10" s="216">
        <f t="shared" si="3"/>
        <v>81.286666666666676</v>
      </c>
      <c r="AM10" s="216">
        <f t="shared" si="1"/>
        <v>-4.6933333333333325</v>
      </c>
      <c r="AN10" s="216">
        <f t="shared" si="1"/>
        <v>60.473333333333336</v>
      </c>
      <c r="AO10" s="205">
        <v>0</v>
      </c>
      <c r="AP10" s="205">
        <v>0</v>
      </c>
      <c r="AQ10" s="217">
        <f>$AH10</f>
        <v>0.83333333333333337</v>
      </c>
      <c r="AR10" s="205">
        <v>0</v>
      </c>
      <c r="AS10" s="72"/>
      <c r="AT10" s="188"/>
      <c r="AU10" s="51" t="s">
        <v>71</v>
      </c>
      <c r="AV10" s="95">
        <f>((1-10^(-AH17))/(1-10^(-AH23))*100)-40</f>
        <v>26.313869076003471</v>
      </c>
      <c r="AX10" s="88"/>
      <c r="BA10" s="221"/>
      <c r="BB10" s="221"/>
      <c r="BC10" s="221"/>
      <c r="BD10" s="221"/>
      <c r="BE10" s="221"/>
      <c r="BF10" s="221"/>
      <c r="BG10" s="221"/>
      <c r="BH10" s="221"/>
      <c r="BI10" s="221"/>
    </row>
    <row r="11" spans="1:61" s="61" customFormat="1" ht="15" customHeight="1" thickTop="1" thickBot="1" x14ac:dyDescent="0.25">
      <c r="B11" s="180" t="s">
        <v>7</v>
      </c>
      <c r="C11" s="13" t="s">
        <v>23</v>
      </c>
      <c r="D11" s="153">
        <v>77.11</v>
      </c>
      <c r="E11" s="154">
        <v>0.73</v>
      </c>
      <c r="F11" s="154">
        <v>0.89333333333333342</v>
      </c>
      <c r="G11" s="155">
        <v>0.11333333333333333</v>
      </c>
      <c r="H11" s="63"/>
      <c r="I11" s="32" t="s">
        <v>23</v>
      </c>
      <c r="J11" s="215">
        <v>4</v>
      </c>
      <c r="K11" s="216">
        <f t="shared" si="2"/>
        <v>77.11</v>
      </c>
      <c r="L11" s="216">
        <f t="shared" si="0"/>
        <v>0.73</v>
      </c>
      <c r="M11" s="216">
        <f t="shared" si="0"/>
        <v>0.89333333333333342</v>
      </c>
      <c r="N11" s="205">
        <v>0</v>
      </c>
      <c r="O11" s="205">
        <v>0</v>
      </c>
      <c r="P11" s="205">
        <v>0</v>
      </c>
      <c r="Q11" s="205">
        <v>0</v>
      </c>
      <c r="R11" s="72"/>
      <c r="S11" s="186" t="s">
        <v>77</v>
      </c>
      <c r="T11" s="96" t="s">
        <v>72</v>
      </c>
      <c r="U11" s="97">
        <f>((1-10^(-G18))/(1-10^(-G14))*100)-70</f>
        <v>19.354608366249693</v>
      </c>
      <c r="W11" s="88"/>
      <c r="Y11" s="180" t="s">
        <v>7</v>
      </c>
      <c r="Z11" s="13" t="s">
        <v>23</v>
      </c>
      <c r="AA11" s="153">
        <v>77.11</v>
      </c>
      <c r="AB11" s="154">
        <v>0.73</v>
      </c>
      <c r="AC11" s="154">
        <v>0.89333333333333342</v>
      </c>
      <c r="AD11" s="153">
        <v>0</v>
      </c>
      <c r="AE11" s="154">
        <v>0</v>
      </c>
      <c r="AF11" s="154">
        <v>0</v>
      </c>
      <c r="AG11" s="154">
        <v>0</v>
      </c>
      <c r="AH11" s="155">
        <v>0.11333333333333333</v>
      </c>
      <c r="AI11" s="63"/>
      <c r="AJ11" s="32" t="s">
        <v>23</v>
      </c>
      <c r="AK11" s="215">
        <v>4</v>
      </c>
      <c r="AL11" s="216">
        <f t="shared" si="3"/>
        <v>77.11</v>
      </c>
      <c r="AM11" s="216">
        <f t="shared" si="1"/>
        <v>0.73</v>
      </c>
      <c r="AN11" s="216">
        <f t="shared" si="1"/>
        <v>0.89333333333333342</v>
      </c>
      <c r="AO11" s="205">
        <v>0</v>
      </c>
      <c r="AP11" s="205">
        <v>0</v>
      </c>
      <c r="AQ11" s="205">
        <v>0</v>
      </c>
      <c r="AR11" s="205">
        <v>0</v>
      </c>
      <c r="AS11" s="72"/>
      <c r="AT11" s="186" t="s">
        <v>77</v>
      </c>
      <c r="AU11" s="98" t="s">
        <v>72</v>
      </c>
      <c r="AV11" s="97">
        <f>((1-10^(-AH18))/(1-10^(-AH14))*100)-70</f>
        <v>19.354608366249693</v>
      </c>
      <c r="AX11" s="88"/>
      <c r="BA11" s="221"/>
      <c r="BB11" s="221"/>
      <c r="BC11" s="221"/>
      <c r="BD11" s="221"/>
      <c r="BE11" s="221"/>
      <c r="BF11" s="221"/>
      <c r="BG11" s="221"/>
      <c r="BH11" s="221"/>
      <c r="BI11" s="221"/>
    </row>
    <row r="12" spans="1:61" s="61" customFormat="1" ht="15" customHeight="1" thickTop="1" thickBot="1" x14ac:dyDescent="0.25">
      <c r="B12" s="180" t="s">
        <v>8</v>
      </c>
      <c r="C12" s="14" t="s">
        <v>24</v>
      </c>
      <c r="D12" s="153">
        <v>65.820000000000007</v>
      </c>
      <c r="E12" s="154">
        <v>0.75666666666666671</v>
      </c>
      <c r="F12" s="154">
        <v>1.21</v>
      </c>
      <c r="G12" s="155">
        <v>0.3</v>
      </c>
      <c r="H12" s="63"/>
      <c r="I12" s="33" t="s">
        <v>24</v>
      </c>
      <c r="J12" s="215">
        <v>5</v>
      </c>
      <c r="K12" s="216">
        <f t="shared" si="2"/>
        <v>65.820000000000007</v>
      </c>
      <c r="L12" s="216">
        <f t="shared" si="0"/>
        <v>0.75666666666666671</v>
      </c>
      <c r="M12" s="216">
        <f t="shared" si="0"/>
        <v>1.21</v>
      </c>
      <c r="N12" s="205">
        <v>0</v>
      </c>
      <c r="O12" s="205">
        <v>0</v>
      </c>
      <c r="P12" s="205">
        <v>0</v>
      </c>
      <c r="Q12" s="205">
        <v>0</v>
      </c>
      <c r="R12" s="67"/>
      <c r="S12" s="187"/>
      <c r="T12" s="91" t="s">
        <v>73</v>
      </c>
      <c r="U12" s="99">
        <f>((1-10^(-G21))/(1-10^(-G16))*100)-70</f>
        <v>18.917077118584359</v>
      </c>
      <c r="W12" s="88"/>
      <c r="Y12" s="180" t="s">
        <v>8</v>
      </c>
      <c r="Z12" s="14" t="s">
        <v>24</v>
      </c>
      <c r="AA12" s="153">
        <v>65.820000000000007</v>
      </c>
      <c r="AB12" s="154">
        <v>0.75666666666666671</v>
      </c>
      <c r="AC12" s="154">
        <v>1.21</v>
      </c>
      <c r="AD12" s="153">
        <v>0</v>
      </c>
      <c r="AE12" s="154">
        <v>0</v>
      </c>
      <c r="AF12" s="154">
        <v>0</v>
      </c>
      <c r="AG12" s="154">
        <v>0</v>
      </c>
      <c r="AH12" s="155">
        <v>0.3</v>
      </c>
      <c r="AI12" s="63"/>
      <c r="AJ12" s="33" t="s">
        <v>24</v>
      </c>
      <c r="AK12" s="215">
        <v>5</v>
      </c>
      <c r="AL12" s="216">
        <f t="shared" si="3"/>
        <v>65.820000000000007</v>
      </c>
      <c r="AM12" s="216">
        <f t="shared" si="1"/>
        <v>0.75666666666666671</v>
      </c>
      <c r="AN12" s="216">
        <f t="shared" si="1"/>
        <v>1.21</v>
      </c>
      <c r="AO12" s="205">
        <v>0</v>
      </c>
      <c r="AP12" s="205">
        <v>0</v>
      </c>
      <c r="AQ12" s="205">
        <v>0</v>
      </c>
      <c r="AR12" s="205">
        <v>0</v>
      </c>
      <c r="AS12" s="67"/>
      <c r="AT12" s="187"/>
      <c r="AU12" s="93" t="s">
        <v>73</v>
      </c>
      <c r="AV12" s="99">
        <f>((1-10^(-AH21))/(1-10^(-AH16))*100)-70</f>
        <v>18.917077118584359</v>
      </c>
      <c r="AX12" s="88"/>
      <c r="BA12" s="221"/>
      <c r="BB12" s="221"/>
      <c r="BC12" s="221"/>
      <c r="BD12" s="221"/>
      <c r="BE12" s="221"/>
      <c r="BF12" s="221"/>
      <c r="BG12" s="221"/>
      <c r="BH12" s="221"/>
      <c r="BI12" s="221"/>
    </row>
    <row r="13" spans="1:61" s="61" customFormat="1" ht="15" customHeight="1" thickTop="1" thickBot="1" x14ac:dyDescent="0.25">
      <c r="B13" s="180" t="s">
        <v>9</v>
      </c>
      <c r="C13" s="15" t="s">
        <v>25</v>
      </c>
      <c r="D13" s="153">
        <v>53.273333333333333</v>
      </c>
      <c r="E13" s="154">
        <v>44.686666666666667</v>
      </c>
      <c r="F13" s="154">
        <v>22.603333333333335</v>
      </c>
      <c r="G13" s="155">
        <v>0.90666666666666673</v>
      </c>
      <c r="H13" s="63"/>
      <c r="I13" s="34" t="s">
        <v>25</v>
      </c>
      <c r="J13" s="215">
        <v>6</v>
      </c>
      <c r="K13" s="216">
        <f t="shared" si="2"/>
        <v>53.273333333333333</v>
      </c>
      <c r="L13" s="216">
        <f t="shared" si="0"/>
        <v>44.686666666666667</v>
      </c>
      <c r="M13" s="216">
        <f t="shared" si="0"/>
        <v>22.603333333333335</v>
      </c>
      <c r="N13" s="205">
        <v>0</v>
      </c>
      <c r="O13" s="205">
        <v>0</v>
      </c>
      <c r="P13" s="205">
        <v>0</v>
      </c>
      <c r="Q13" s="205">
        <v>0</v>
      </c>
      <c r="R13" s="67"/>
      <c r="S13" s="187"/>
      <c r="T13" s="48" t="s">
        <v>74</v>
      </c>
      <c r="U13" s="100">
        <f>((1-10^(-G19))/(1-10^(-G10))*100)-70</f>
        <v>19.302966091269226</v>
      </c>
      <c r="W13" s="88"/>
      <c r="Y13" s="180" t="s">
        <v>9</v>
      </c>
      <c r="Z13" s="15" t="s">
        <v>25</v>
      </c>
      <c r="AA13" s="153">
        <v>53.273333333333333</v>
      </c>
      <c r="AB13" s="154">
        <v>44.686666666666667</v>
      </c>
      <c r="AC13" s="154">
        <v>22.603333333333335</v>
      </c>
      <c r="AD13" s="153">
        <v>0</v>
      </c>
      <c r="AE13" s="154">
        <v>0</v>
      </c>
      <c r="AF13" s="154">
        <v>0</v>
      </c>
      <c r="AG13" s="154">
        <v>0</v>
      </c>
      <c r="AH13" s="174">
        <v>0.90666666666666673</v>
      </c>
      <c r="AI13" s="63"/>
      <c r="AJ13" s="34" t="s">
        <v>25</v>
      </c>
      <c r="AK13" s="215">
        <v>6</v>
      </c>
      <c r="AL13" s="216">
        <f t="shared" si="3"/>
        <v>53.273333333333333</v>
      </c>
      <c r="AM13" s="216">
        <f t="shared" si="1"/>
        <v>44.686666666666667</v>
      </c>
      <c r="AN13" s="216">
        <f t="shared" si="1"/>
        <v>22.603333333333335</v>
      </c>
      <c r="AO13" s="205">
        <v>0</v>
      </c>
      <c r="AP13" s="205">
        <v>0</v>
      </c>
      <c r="AQ13" s="205">
        <v>0</v>
      </c>
      <c r="AR13" s="205">
        <v>0</v>
      </c>
      <c r="AS13" s="67"/>
      <c r="AT13" s="187"/>
      <c r="AU13" s="50" t="s">
        <v>74</v>
      </c>
      <c r="AV13" s="100">
        <f>((1-10^(-AH19))/(1-10^(-AH10))*100)-70</f>
        <v>19.302966091269226</v>
      </c>
      <c r="AX13" s="88"/>
      <c r="BA13" s="221"/>
      <c r="BB13" s="221"/>
      <c r="BC13" s="221"/>
      <c r="BD13" s="221"/>
      <c r="BE13" s="221"/>
      <c r="BF13" s="221"/>
      <c r="BG13" s="221"/>
      <c r="BH13" s="221"/>
      <c r="BI13" s="221"/>
    </row>
    <row r="14" spans="1:61" s="61" customFormat="1" ht="15" customHeight="1" thickTop="1" thickBot="1" x14ac:dyDescent="0.25">
      <c r="B14" s="180" t="s">
        <v>85</v>
      </c>
      <c r="C14" s="16" t="s">
        <v>0</v>
      </c>
      <c r="D14" s="156">
        <v>59.949999999999996</v>
      </c>
      <c r="E14" s="157">
        <v>-22.830000000000002</v>
      </c>
      <c r="F14" s="157">
        <v>-29.356666666666669</v>
      </c>
      <c r="G14" s="158">
        <v>0.77333333333333343</v>
      </c>
      <c r="H14" s="63"/>
      <c r="I14" s="35" t="s">
        <v>0</v>
      </c>
      <c r="J14" s="215">
        <v>7</v>
      </c>
      <c r="K14" s="216">
        <f t="shared" si="2"/>
        <v>59.949999999999996</v>
      </c>
      <c r="L14" s="216">
        <f t="shared" si="0"/>
        <v>-22.830000000000002</v>
      </c>
      <c r="M14" s="216">
        <f t="shared" si="0"/>
        <v>-29.356666666666669</v>
      </c>
      <c r="N14" s="217">
        <f>$AH14</f>
        <v>0.77333333333333343</v>
      </c>
      <c r="O14" s="218">
        <v>0</v>
      </c>
      <c r="P14" s="218">
        <v>0</v>
      </c>
      <c r="Q14" s="218">
        <v>0</v>
      </c>
      <c r="R14" s="67"/>
      <c r="S14" s="188"/>
      <c r="T14" s="49" t="s">
        <v>75</v>
      </c>
      <c r="U14" s="101">
        <f>((1-10^(-G24))/(1-10^(-G23))*100)-70</f>
        <v>21.428581676846861</v>
      </c>
      <c r="W14" s="88"/>
      <c r="Y14" s="180" t="s">
        <v>85</v>
      </c>
      <c r="Z14" s="16" t="s">
        <v>0</v>
      </c>
      <c r="AA14" s="156">
        <v>59.949999999999996</v>
      </c>
      <c r="AB14" s="157">
        <v>-22.830000000000002</v>
      </c>
      <c r="AC14" s="157">
        <v>-29.356666666666669</v>
      </c>
      <c r="AD14" s="156">
        <v>0</v>
      </c>
      <c r="AE14" s="157">
        <v>0</v>
      </c>
      <c r="AF14" s="157">
        <v>0</v>
      </c>
      <c r="AG14" s="157">
        <v>0</v>
      </c>
      <c r="AH14" s="158">
        <v>0.77333333333333343</v>
      </c>
      <c r="AI14" s="63"/>
      <c r="AJ14" s="35" t="s">
        <v>0</v>
      </c>
      <c r="AK14" s="215">
        <v>7</v>
      </c>
      <c r="AL14" s="216">
        <f t="shared" si="3"/>
        <v>59.949999999999996</v>
      </c>
      <c r="AM14" s="216">
        <f t="shared" si="1"/>
        <v>-22.830000000000002</v>
      </c>
      <c r="AN14" s="216">
        <f t="shared" si="1"/>
        <v>-29.356666666666669</v>
      </c>
      <c r="AO14" s="217">
        <f>$AH14</f>
        <v>0.77333333333333343</v>
      </c>
      <c r="AP14" s="218">
        <v>0</v>
      </c>
      <c r="AQ14" s="218">
        <v>0</v>
      </c>
      <c r="AR14" s="218">
        <v>0</v>
      </c>
      <c r="AS14" s="67"/>
      <c r="AT14" s="188"/>
      <c r="AU14" s="51" t="s">
        <v>75</v>
      </c>
      <c r="AV14" s="101">
        <f>((1-10^(-AH24))/(1-10^(-AH23))*100)-70</f>
        <v>21.428581676846861</v>
      </c>
      <c r="AX14" s="88"/>
      <c r="BA14" s="221"/>
      <c r="BB14" s="221"/>
      <c r="BC14" s="221"/>
      <c r="BD14" s="221"/>
      <c r="BE14" s="221"/>
      <c r="BF14" s="221"/>
      <c r="BG14" s="221"/>
      <c r="BH14" s="221"/>
      <c r="BI14" s="221"/>
    </row>
    <row r="15" spans="1:61" s="61" customFormat="1" ht="15" customHeight="1" thickTop="1" thickBot="1" x14ac:dyDescent="0.25">
      <c r="B15" s="181" t="s">
        <v>10</v>
      </c>
      <c r="C15" s="17" t="s">
        <v>26</v>
      </c>
      <c r="D15" s="159">
        <v>84.263333333333335</v>
      </c>
      <c r="E15" s="160">
        <v>0.15333333333333335</v>
      </c>
      <c r="F15" s="160">
        <v>0.80333333333333334</v>
      </c>
      <c r="G15" s="161">
        <v>0</v>
      </c>
      <c r="H15" s="63"/>
      <c r="I15" s="36" t="s">
        <v>26</v>
      </c>
      <c r="J15" s="215">
        <v>8</v>
      </c>
      <c r="K15" s="216">
        <f t="shared" si="2"/>
        <v>84.263333333333335</v>
      </c>
      <c r="L15" s="216">
        <f t="shared" si="0"/>
        <v>0.15333333333333335</v>
      </c>
      <c r="M15" s="216">
        <f t="shared" si="0"/>
        <v>0.80333333333333334</v>
      </c>
      <c r="N15" s="218">
        <v>0</v>
      </c>
      <c r="O15" s="218">
        <v>0</v>
      </c>
      <c r="P15" s="218">
        <v>0</v>
      </c>
      <c r="Q15" s="218">
        <v>0</v>
      </c>
      <c r="R15" s="67"/>
      <c r="S15" s="189" t="s">
        <v>66</v>
      </c>
      <c r="T15" s="195" t="s">
        <v>42</v>
      </c>
      <c r="U15" s="193">
        <f>MAX(U7:U10)-MIN(U7:U10)</f>
        <v>1.9908029586120222</v>
      </c>
      <c r="W15" s="88"/>
      <c r="Y15" s="181" t="s">
        <v>10</v>
      </c>
      <c r="Z15" s="17" t="s">
        <v>26</v>
      </c>
      <c r="AA15" s="159">
        <v>84.263333333333335</v>
      </c>
      <c r="AB15" s="160">
        <v>0.15333333333333335</v>
      </c>
      <c r="AC15" s="160">
        <v>0.80333333333333334</v>
      </c>
      <c r="AD15" s="175">
        <v>0</v>
      </c>
      <c r="AE15" s="160">
        <v>0</v>
      </c>
      <c r="AF15" s="160">
        <v>0</v>
      </c>
      <c r="AG15" s="160">
        <v>0</v>
      </c>
      <c r="AH15" s="161">
        <v>0</v>
      </c>
      <c r="AI15" s="63"/>
      <c r="AJ15" s="36" t="s">
        <v>26</v>
      </c>
      <c r="AK15" s="215">
        <v>8</v>
      </c>
      <c r="AL15" s="216">
        <f t="shared" si="3"/>
        <v>84.263333333333335</v>
      </c>
      <c r="AM15" s="216">
        <f t="shared" si="1"/>
        <v>0.15333333333333335</v>
      </c>
      <c r="AN15" s="216">
        <f t="shared" si="1"/>
        <v>0.80333333333333334</v>
      </c>
      <c r="AO15" s="218">
        <v>0</v>
      </c>
      <c r="AP15" s="218">
        <v>0</v>
      </c>
      <c r="AQ15" s="218">
        <v>0</v>
      </c>
      <c r="AR15" s="218">
        <v>0</v>
      </c>
      <c r="AS15" s="67"/>
      <c r="AT15" s="189" t="s">
        <v>66</v>
      </c>
      <c r="AU15" s="191" t="s">
        <v>42</v>
      </c>
      <c r="AV15" s="193">
        <f>MAX(AV7:AV10)-MIN(AV7:AV10)</f>
        <v>1.9908029586120222</v>
      </c>
      <c r="AX15" s="88"/>
      <c r="BA15" s="221"/>
      <c r="BB15" s="221"/>
      <c r="BC15" s="221"/>
      <c r="BD15" s="221"/>
      <c r="BE15" s="221"/>
      <c r="BF15" s="221"/>
      <c r="BG15" s="221"/>
      <c r="BH15" s="221"/>
      <c r="BI15" s="221"/>
    </row>
    <row r="16" spans="1:61" s="61" customFormat="1" ht="15" customHeight="1" thickTop="1" thickBot="1" x14ac:dyDescent="0.25">
      <c r="B16" s="181" t="s">
        <v>81</v>
      </c>
      <c r="C16" s="18" t="s">
        <v>1</v>
      </c>
      <c r="D16" s="162">
        <v>54.839999999999996</v>
      </c>
      <c r="E16" s="163">
        <v>47.443333333333328</v>
      </c>
      <c r="F16" s="163">
        <v>-2.5366666666666666</v>
      </c>
      <c r="G16" s="164">
        <v>0.86333333333333329</v>
      </c>
      <c r="H16" s="63"/>
      <c r="I16" s="37" t="s">
        <v>1</v>
      </c>
      <c r="J16" s="215">
        <v>9</v>
      </c>
      <c r="K16" s="216">
        <f t="shared" si="2"/>
        <v>54.839999999999996</v>
      </c>
      <c r="L16" s="216">
        <f t="shared" si="0"/>
        <v>47.443333333333328</v>
      </c>
      <c r="M16" s="216">
        <f t="shared" si="0"/>
        <v>-2.5366666666666666</v>
      </c>
      <c r="N16" s="218">
        <v>0</v>
      </c>
      <c r="O16" s="217">
        <f>$AH16</f>
        <v>0.86333333333333329</v>
      </c>
      <c r="P16" s="218">
        <v>0</v>
      </c>
      <c r="Q16" s="218">
        <v>0</v>
      </c>
      <c r="R16" s="67"/>
      <c r="S16" s="190"/>
      <c r="T16" s="196"/>
      <c r="U16" s="194"/>
      <c r="W16" s="88"/>
      <c r="Y16" s="181" t="s">
        <v>81</v>
      </c>
      <c r="Z16" s="18" t="s">
        <v>1</v>
      </c>
      <c r="AA16" s="162">
        <v>54.839999999999996</v>
      </c>
      <c r="AB16" s="163">
        <v>47.443333333333328</v>
      </c>
      <c r="AC16" s="163">
        <v>-2.5366666666666666</v>
      </c>
      <c r="AD16" s="176">
        <v>0</v>
      </c>
      <c r="AE16" s="163">
        <v>0</v>
      </c>
      <c r="AF16" s="163">
        <v>0</v>
      </c>
      <c r="AG16" s="163">
        <v>0</v>
      </c>
      <c r="AH16" s="164">
        <v>0.86333333333333329</v>
      </c>
      <c r="AI16" s="63"/>
      <c r="AJ16" s="37" t="s">
        <v>1</v>
      </c>
      <c r="AK16" s="215">
        <v>9</v>
      </c>
      <c r="AL16" s="216">
        <f t="shared" si="3"/>
        <v>54.839999999999996</v>
      </c>
      <c r="AM16" s="216">
        <f t="shared" si="1"/>
        <v>47.443333333333328</v>
      </c>
      <c r="AN16" s="216">
        <f t="shared" si="1"/>
        <v>-2.5366666666666666</v>
      </c>
      <c r="AO16" s="218">
        <v>0</v>
      </c>
      <c r="AP16" s="217">
        <f>$AH16</f>
        <v>0.86333333333333329</v>
      </c>
      <c r="AQ16" s="218">
        <v>0</v>
      </c>
      <c r="AR16" s="218">
        <v>0</v>
      </c>
      <c r="AS16" s="67"/>
      <c r="AT16" s="190"/>
      <c r="AU16" s="192"/>
      <c r="AV16" s="194"/>
      <c r="AX16" s="88"/>
      <c r="BA16" s="221"/>
      <c r="BB16" s="221"/>
      <c r="BC16" s="221"/>
      <c r="BD16" s="221"/>
      <c r="BE16" s="221"/>
      <c r="BF16" s="221"/>
      <c r="BG16" s="221"/>
      <c r="BH16" s="221"/>
      <c r="BI16" s="221"/>
    </row>
    <row r="17" spans="2:61" s="61" customFormat="1" ht="15" customHeight="1" thickTop="1" thickBot="1" x14ac:dyDescent="0.25">
      <c r="B17" s="181" t="s">
        <v>82</v>
      </c>
      <c r="C17" s="19" t="s">
        <v>27</v>
      </c>
      <c r="D17" s="162">
        <v>59.85</v>
      </c>
      <c r="E17" s="163">
        <v>0.57666666666666666</v>
      </c>
      <c r="F17" s="163">
        <v>1.8833333333333335</v>
      </c>
      <c r="G17" s="164">
        <v>0.40333333333333332</v>
      </c>
      <c r="H17" s="63"/>
      <c r="I17" s="38" t="s">
        <v>27</v>
      </c>
      <c r="J17" s="215">
        <v>10</v>
      </c>
      <c r="K17" s="216">
        <f t="shared" si="2"/>
        <v>59.85</v>
      </c>
      <c r="L17" s="216">
        <f t="shared" si="0"/>
        <v>0.57666666666666666</v>
      </c>
      <c r="M17" s="216">
        <f t="shared" si="0"/>
        <v>1.8833333333333335</v>
      </c>
      <c r="N17" s="218">
        <v>0</v>
      </c>
      <c r="O17" s="218">
        <v>0</v>
      </c>
      <c r="P17" s="218">
        <v>0</v>
      </c>
      <c r="Q17" s="217">
        <f>$AH17</f>
        <v>0.40333333333333332</v>
      </c>
      <c r="R17" s="67"/>
      <c r="W17" s="88"/>
      <c r="Y17" s="181" t="s">
        <v>82</v>
      </c>
      <c r="Z17" s="19" t="s">
        <v>27</v>
      </c>
      <c r="AA17" s="162">
        <v>59.85</v>
      </c>
      <c r="AB17" s="163">
        <v>0.57666666666666666</v>
      </c>
      <c r="AC17" s="163">
        <v>1.8833333333333335</v>
      </c>
      <c r="AD17" s="176">
        <v>0</v>
      </c>
      <c r="AE17" s="163">
        <v>0</v>
      </c>
      <c r="AF17" s="163">
        <v>0</v>
      </c>
      <c r="AG17" s="163">
        <v>0</v>
      </c>
      <c r="AH17" s="164">
        <v>0.40333333333333332</v>
      </c>
      <c r="AI17" s="63"/>
      <c r="AJ17" s="38" t="s">
        <v>27</v>
      </c>
      <c r="AK17" s="215">
        <v>10</v>
      </c>
      <c r="AL17" s="216">
        <f t="shared" si="3"/>
        <v>59.85</v>
      </c>
      <c r="AM17" s="216">
        <f t="shared" si="1"/>
        <v>0.57666666666666666</v>
      </c>
      <c r="AN17" s="216">
        <f t="shared" si="1"/>
        <v>1.8833333333333335</v>
      </c>
      <c r="AO17" s="218">
        <v>0</v>
      </c>
      <c r="AP17" s="218">
        <v>0</v>
      </c>
      <c r="AQ17" s="218">
        <v>0</v>
      </c>
      <c r="AR17" s="217">
        <f>$AH17</f>
        <v>0.40333333333333332</v>
      </c>
      <c r="AS17" s="67"/>
      <c r="AU17" s="102"/>
      <c r="AX17" s="88"/>
      <c r="BA17" s="221"/>
      <c r="BB17" s="221"/>
      <c r="BC17" s="221"/>
      <c r="BD17" s="221"/>
      <c r="BE17" s="221"/>
      <c r="BF17" s="221"/>
      <c r="BG17" s="221"/>
      <c r="BH17" s="221"/>
      <c r="BI17" s="221"/>
    </row>
    <row r="18" spans="2:61" s="61" customFormat="1" ht="15" customHeight="1" thickTop="1" thickBot="1" x14ac:dyDescent="0.25">
      <c r="B18" s="181" t="s">
        <v>83</v>
      </c>
      <c r="C18" s="20" t="s">
        <v>28</v>
      </c>
      <c r="D18" s="162">
        <v>63.923333333333339</v>
      </c>
      <c r="E18" s="163">
        <v>-19.283333333333335</v>
      </c>
      <c r="F18" s="163">
        <v>-24.503333333333334</v>
      </c>
      <c r="G18" s="164">
        <v>0.59</v>
      </c>
      <c r="H18" s="63"/>
      <c r="I18" s="39" t="s">
        <v>28</v>
      </c>
      <c r="J18" s="215">
        <v>11</v>
      </c>
      <c r="K18" s="216">
        <f t="shared" si="2"/>
        <v>63.923333333333339</v>
      </c>
      <c r="L18" s="216">
        <f t="shared" si="0"/>
        <v>-19.283333333333335</v>
      </c>
      <c r="M18" s="216">
        <f t="shared" si="0"/>
        <v>-24.503333333333334</v>
      </c>
      <c r="N18" s="217">
        <f>$AH18</f>
        <v>0.59</v>
      </c>
      <c r="O18" s="218">
        <v>0</v>
      </c>
      <c r="P18" s="218">
        <v>0</v>
      </c>
      <c r="Q18" s="218">
        <v>0</v>
      </c>
      <c r="R18" s="67"/>
      <c r="S18" s="183" t="s">
        <v>64</v>
      </c>
      <c r="T18" s="103" t="s">
        <v>23</v>
      </c>
      <c r="U18" s="104">
        <f>SQRT((E11-(E15-(((D15-D11)/(D15-D28))*(E15-E28))))^2+(F11-(F15-(((D15-D11)/(D15-D28))*(F15-F28))))^2)</f>
        <v>0.47616289726647276</v>
      </c>
      <c r="W18" s="88"/>
      <c r="Y18" s="181" t="s">
        <v>83</v>
      </c>
      <c r="Z18" s="20" t="s">
        <v>28</v>
      </c>
      <c r="AA18" s="162">
        <v>63.923333333333339</v>
      </c>
      <c r="AB18" s="163">
        <v>-19.283333333333335</v>
      </c>
      <c r="AC18" s="163">
        <v>-24.503333333333334</v>
      </c>
      <c r="AD18" s="176">
        <v>0</v>
      </c>
      <c r="AE18" s="163">
        <v>0</v>
      </c>
      <c r="AF18" s="163">
        <v>0</v>
      </c>
      <c r="AG18" s="163">
        <v>0</v>
      </c>
      <c r="AH18" s="164">
        <v>0.59</v>
      </c>
      <c r="AI18" s="63"/>
      <c r="AJ18" s="39" t="s">
        <v>28</v>
      </c>
      <c r="AK18" s="215">
        <v>11</v>
      </c>
      <c r="AL18" s="216">
        <f t="shared" si="3"/>
        <v>63.923333333333339</v>
      </c>
      <c r="AM18" s="216">
        <f t="shared" si="1"/>
        <v>-19.283333333333335</v>
      </c>
      <c r="AN18" s="216">
        <f t="shared" si="1"/>
        <v>-24.503333333333334</v>
      </c>
      <c r="AO18" s="217">
        <f>$AH18</f>
        <v>0.59</v>
      </c>
      <c r="AP18" s="218">
        <v>0</v>
      </c>
      <c r="AQ18" s="218">
        <v>0</v>
      </c>
      <c r="AR18" s="218">
        <v>0</v>
      </c>
      <c r="AS18" s="67"/>
      <c r="AT18" s="183" t="s">
        <v>64</v>
      </c>
      <c r="AU18" s="105" t="s">
        <v>23</v>
      </c>
      <c r="AV18" s="104">
        <f>SQRT((AB11-(AB15-(((AA15-AA11)/(AA15-AA28))*(AB15-AB28))))^2+(AC11-(AC15-(((AA15-AA11)/(AA15-AA28))*(AC15-AC28))))^2)</f>
        <v>0.47616289726647276</v>
      </c>
      <c r="AX18" s="88"/>
      <c r="BA18" s="221"/>
      <c r="BB18" s="221"/>
      <c r="BC18" s="221"/>
      <c r="BD18" s="221"/>
      <c r="BE18" s="221"/>
      <c r="BF18" s="221"/>
      <c r="BG18" s="221"/>
      <c r="BH18" s="221"/>
      <c r="BI18" s="221"/>
    </row>
    <row r="19" spans="2:61" s="61" customFormat="1" ht="15" customHeight="1" thickTop="1" thickBot="1" x14ac:dyDescent="0.25">
      <c r="B19" s="181" t="s">
        <v>11</v>
      </c>
      <c r="C19" s="21" t="s">
        <v>29</v>
      </c>
      <c r="D19" s="162">
        <v>81.02</v>
      </c>
      <c r="E19" s="163">
        <v>-4.6333333333333337</v>
      </c>
      <c r="F19" s="163">
        <v>49.126666666666665</v>
      </c>
      <c r="G19" s="164">
        <v>0.62333333333333341</v>
      </c>
      <c r="H19" s="63"/>
      <c r="I19" s="40" t="s">
        <v>29</v>
      </c>
      <c r="J19" s="215">
        <v>12</v>
      </c>
      <c r="K19" s="216">
        <f t="shared" si="2"/>
        <v>81.02</v>
      </c>
      <c r="L19" s="216">
        <f t="shared" si="0"/>
        <v>-4.6333333333333337</v>
      </c>
      <c r="M19" s="216">
        <f t="shared" si="0"/>
        <v>49.126666666666665</v>
      </c>
      <c r="N19" s="218">
        <v>0</v>
      </c>
      <c r="O19" s="218">
        <v>0</v>
      </c>
      <c r="P19" s="217">
        <f>$AH19</f>
        <v>0.62333333333333341</v>
      </c>
      <c r="Q19" s="218">
        <v>0</v>
      </c>
      <c r="R19" s="67"/>
      <c r="S19" s="184"/>
      <c r="T19" s="106" t="s">
        <v>24</v>
      </c>
      <c r="U19" s="100">
        <f>SQRT((E12-(E15-(((D15-D12)/(D15-D28))*(E15-E28))))^2+(F12-(F15-((D15-D12)/(D15-D28)*(F15-F28))))^2)</f>
        <v>0.33191709661783636</v>
      </c>
      <c r="W19" s="88"/>
      <c r="Y19" s="181" t="s">
        <v>11</v>
      </c>
      <c r="Z19" s="21" t="s">
        <v>29</v>
      </c>
      <c r="AA19" s="162">
        <v>81.02</v>
      </c>
      <c r="AB19" s="163">
        <v>-4.6333333333333337</v>
      </c>
      <c r="AC19" s="163">
        <v>49.126666666666665</v>
      </c>
      <c r="AD19" s="176">
        <v>0</v>
      </c>
      <c r="AE19" s="163">
        <v>0</v>
      </c>
      <c r="AF19" s="163">
        <v>0</v>
      </c>
      <c r="AG19" s="163">
        <v>0</v>
      </c>
      <c r="AH19" s="164">
        <v>0.62333333333333341</v>
      </c>
      <c r="AI19" s="63"/>
      <c r="AJ19" s="40" t="s">
        <v>29</v>
      </c>
      <c r="AK19" s="215">
        <v>12</v>
      </c>
      <c r="AL19" s="216">
        <f t="shared" si="3"/>
        <v>81.02</v>
      </c>
      <c r="AM19" s="216">
        <f t="shared" si="1"/>
        <v>-4.6333333333333337</v>
      </c>
      <c r="AN19" s="216">
        <f t="shared" si="1"/>
        <v>49.126666666666665</v>
      </c>
      <c r="AO19" s="218">
        <v>0</v>
      </c>
      <c r="AP19" s="218">
        <v>0</v>
      </c>
      <c r="AQ19" s="217">
        <f>$AH19</f>
        <v>0.62333333333333341</v>
      </c>
      <c r="AR19" s="218">
        <v>0</v>
      </c>
      <c r="AS19" s="67"/>
      <c r="AT19" s="184"/>
      <c r="AU19" s="107" t="s">
        <v>24</v>
      </c>
      <c r="AV19" s="100">
        <f>SQRT((AB12-(AB15-(((AA15-AA12)/(AA15-AA28))*(AB15-AB28))))^2+(AC12-(AC15-((AA15-AA12)/(AA15-AA28)*(AC15-AC28))))^2)</f>
        <v>0.33191709661783636</v>
      </c>
      <c r="AX19" s="88"/>
      <c r="BA19" s="221"/>
      <c r="BB19" s="221"/>
      <c r="BC19" s="221"/>
      <c r="BD19" s="221"/>
      <c r="BE19" s="221"/>
      <c r="BF19" s="221"/>
      <c r="BG19" s="221"/>
      <c r="BH19" s="221"/>
      <c r="BI19" s="221"/>
    </row>
    <row r="20" spans="2:61" s="61" customFormat="1" ht="15" customHeight="1" thickTop="1" thickBot="1" x14ac:dyDescent="0.25">
      <c r="B20" s="181" t="s">
        <v>12</v>
      </c>
      <c r="C20" s="21" t="s">
        <v>30</v>
      </c>
      <c r="D20" s="162">
        <v>82.446666666666673</v>
      </c>
      <c r="E20" s="163">
        <v>-3.7833333333333332</v>
      </c>
      <c r="F20" s="163">
        <v>32.82</v>
      </c>
      <c r="G20" s="164">
        <v>0.36333333333333329</v>
      </c>
      <c r="H20" s="63"/>
      <c r="I20" s="40" t="s">
        <v>30</v>
      </c>
      <c r="J20" s="215">
        <v>13</v>
      </c>
      <c r="K20" s="216">
        <f t="shared" si="2"/>
        <v>82.446666666666673</v>
      </c>
      <c r="L20" s="216">
        <f t="shared" si="0"/>
        <v>-3.7833333333333332</v>
      </c>
      <c r="M20" s="216">
        <f t="shared" si="0"/>
        <v>32.82</v>
      </c>
      <c r="N20" s="218">
        <v>0</v>
      </c>
      <c r="O20" s="218">
        <v>0</v>
      </c>
      <c r="P20" s="217">
        <f>$AH20</f>
        <v>0.36333333333333329</v>
      </c>
      <c r="Q20" s="218">
        <v>0</v>
      </c>
      <c r="R20" s="67"/>
      <c r="S20" s="185"/>
      <c r="T20" s="108" t="s">
        <v>32</v>
      </c>
      <c r="U20" s="109">
        <f>SQRT((E22-(E15-(((D15-D22)/(D15-D28))*(E15-E28))))^2+(F22-(F15-((D15-D22)/(D15-D28)*(F15-F28))))^2)</f>
        <v>0.99988316755744555</v>
      </c>
      <c r="W20" s="88"/>
      <c r="Y20" s="181" t="s">
        <v>12</v>
      </c>
      <c r="Z20" s="21" t="s">
        <v>30</v>
      </c>
      <c r="AA20" s="162">
        <v>82.446666666666673</v>
      </c>
      <c r="AB20" s="163">
        <v>-3.7833333333333332</v>
      </c>
      <c r="AC20" s="163">
        <v>32.82</v>
      </c>
      <c r="AD20" s="176">
        <v>0</v>
      </c>
      <c r="AE20" s="163">
        <v>0</v>
      </c>
      <c r="AF20" s="163">
        <v>0</v>
      </c>
      <c r="AG20" s="163">
        <v>0</v>
      </c>
      <c r="AH20" s="164">
        <v>0.36333333333333329</v>
      </c>
      <c r="AI20" s="63"/>
      <c r="AJ20" s="40" t="s">
        <v>30</v>
      </c>
      <c r="AK20" s="215">
        <v>13</v>
      </c>
      <c r="AL20" s="216">
        <f t="shared" si="3"/>
        <v>82.446666666666673</v>
      </c>
      <c r="AM20" s="216">
        <f t="shared" si="1"/>
        <v>-3.7833333333333332</v>
      </c>
      <c r="AN20" s="216">
        <f t="shared" si="1"/>
        <v>32.82</v>
      </c>
      <c r="AO20" s="218">
        <v>0</v>
      </c>
      <c r="AP20" s="218">
        <v>0</v>
      </c>
      <c r="AQ20" s="217">
        <f>$AH20</f>
        <v>0.36333333333333329</v>
      </c>
      <c r="AR20" s="218">
        <v>0</v>
      </c>
      <c r="AS20" s="67"/>
      <c r="AT20" s="185"/>
      <c r="AU20" s="110" t="s">
        <v>32</v>
      </c>
      <c r="AV20" s="109">
        <f>SQRT((AB22-(AB15-(((AA15-AA22)/(AA15-AA28))*(AB15-AB28))))^2+(AC22-(AC15-((AA15-AA22)/(AA15-AA28)*(AC15-AC28))))^2)</f>
        <v>0.99988316755744555</v>
      </c>
      <c r="AX20" s="88"/>
      <c r="BA20" s="221"/>
      <c r="BB20" s="221"/>
      <c r="BC20" s="221"/>
      <c r="BD20" s="221"/>
      <c r="BE20" s="221"/>
      <c r="BF20" s="221"/>
      <c r="BG20" s="221"/>
      <c r="BH20" s="221"/>
      <c r="BI20" s="221"/>
    </row>
    <row r="21" spans="2:61" s="61" customFormat="1" ht="15" customHeight="1" thickTop="1" thickBot="1" x14ac:dyDescent="0.25">
      <c r="B21" s="181" t="s">
        <v>84</v>
      </c>
      <c r="C21" s="22" t="s">
        <v>31</v>
      </c>
      <c r="D21" s="165">
        <v>59.436666666666667</v>
      </c>
      <c r="E21" s="166">
        <v>38.36</v>
      </c>
      <c r="F21" s="166">
        <v>-2.8533333333333335</v>
      </c>
      <c r="G21" s="167">
        <v>0.6333333333333333</v>
      </c>
      <c r="H21" s="63"/>
      <c r="I21" s="41" t="s">
        <v>31</v>
      </c>
      <c r="J21" s="215">
        <v>14</v>
      </c>
      <c r="K21" s="216">
        <f t="shared" si="2"/>
        <v>59.436666666666667</v>
      </c>
      <c r="L21" s="216">
        <f t="shared" si="0"/>
        <v>38.36</v>
      </c>
      <c r="M21" s="216">
        <f t="shared" si="0"/>
        <v>-2.8533333333333335</v>
      </c>
      <c r="N21" s="218">
        <v>0</v>
      </c>
      <c r="O21" s="217">
        <f>$AH21</f>
        <v>0.6333333333333333</v>
      </c>
      <c r="P21" s="218">
        <v>0</v>
      </c>
      <c r="Q21" s="218">
        <v>0</v>
      </c>
      <c r="R21" s="67"/>
      <c r="S21" s="111"/>
      <c r="T21" s="67"/>
      <c r="U21" s="67"/>
      <c r="W21" s="88"/>
      <c r="Y21" s="181" t="s">
        <v>84</v>
      </c>
      <c r="Z21" s="22" t="s">
        <v>31</v>
      </c>
      <c r="AA21" s="165">
        <v>59.436666666666667</v>
      </c>
      <c r="AB21" s="166">
        <v>38.36</v>
      </c>
      <c r="AC21" s="166">
        <v>-2.8533333333333335</v>
      </c>
      <c r="AD21" s="177">
        <v>0</v>
      </c>
      <c r="AE21" s="166">
        <v>0</v>
      </c>
      <c r="AF21" s="166">
        <v>0</v>
      </c>
      <c r="AG21" s="166">
        <v>0</v>
      </c>
      <c r="AH21" s="167">
        <v>0.6333333333333333</v>
      </c>
      <c r="AI21" s="63"/>
      <c r="AJ21" s="41" t="s">
        <v>31</v>
      </c>
      <c r="AK21" s="215">
        <v>14</v>
      </c>
      <c r="AL21" s="216">
        <f t="shared" si="3"/>
        <v>59.436666666666667</v>
      </c>
      <c r="AM21" s="216">
        <f t="shared" si="1"/>
        <v>38.36</v>
      </c>
      <c r="AN21" s="216">
        <f t="shared" si="1"/>
        <v>-2.8533333333333335</v>
      </c>
      <c r="AO21" s="218">
        <v>0</v>
      </c>
      <c r="AP21" s="217">
        <f>$AH21</f>
        <v>0.6333333333333333</v>
      </c>
      <c r="AQ21" s="218">
        <v>0</v>
      </c>
      <c r="AR21" s="218">
        <v>0</v>
      </c>
      <c r="AS21" s="67"/>
      <c r="AT21" s="111"/>
      <c r="AU21" s="112"/>
      <c r="AV21" s="67"/>
      <c r="AX21" s="88"/>
      <c r="BA21" s="221"/>
      <c r="BB21" s="221"/>
      <c r="BC21" s="221"/>
      <c r="BD21" s="221"/>
      <c r="BE21" s="221"/>
      <c r="BF21" s="221"/>
      <c r="BG21" s="221"/>
      <c r="BH21" s="221"/>
      <c r="BI21" s="221"/>
    </row>
    <row r="22" spans="2:61" s="61" customFormat="1" ht="15" customHeight="1" thickTop="1" thickBot="1" x14ac:dyDescent="0.25">
      <c r="B22" s="180" t="s">
        <v>13</v>
      </c>
      <c r="C22" s="23" t="s">
        <v>32</v>
      </c>
      <c r="D22" s="168">
        <v>53.70000000000001</v>
      </c>
      <c r="E22" s="169">
        <v>1.53</v>
      </c>
      <c r="F22" s="169">
        <v>1.0999999999999999</v>
      </c>
      <c r="G22" s="170">
        <v>0.54</v>
      </c>
      <c r="H22" s="63"/>
      <c r="I22" s="42" t="s">
        <v>32</v>
      </c>
      <c r="J22" s="215">
        <v>15</v>
      </c>
      <c r="K22" s="216">
        <f t="shared" si="2"/>
        <v>53.70000000000001</v>
      </c>
      <c r="L22" s="216">
        <f t="shared" si="0"/>
        <v>1.53</v>
      </c>
      <c r="M22" s="216">
        <f t="shared" si="0"/>
        <v>1.0999999999999999</v>
      </c>
      <c r="N22" s="218">
        <v>0</v>
      </c>
      <c r="O22" s="218">
        <v>0</v>
      </c>
      <c r="P22" s="218">
        <v>0</v>
      </c>
      <c r="Q22" s="218">
        <v>0</v>
      </c>
      <c r="R22" s="67"/>
      <c r="S22" s="183" t="s">
        <v>65</v>
      </c>
      <c r="T22" s="113" t="s">
        <v>0</v>
      </c>
      <c r="U22" s="114">
        <f>SQRT(($AB$147-D14)^2+($AC$147-E14)^2+($AH$147-F14)^2)</f>
        <v>3.7795869850788941</v>
      </c>
      <c r="W22" s="88"/>
      <c r="Y22" s="180" t="s">
        <v>13</v>
      </c>
      <c r="Z22" s="23" t="s">
        <v>32</v>
      </c>
      <c r="AA22" s="168">
        <v>53.70000000000001</v>
      </c>
      <c r="AB22" s="169">
        <v>1.53</v>
      </c>
      <c r="AC22" s="169">
        <v>1.0999999999999999</v>
      </c>
      <c r="AD22" s="168">
        <v>0</v>
      </c>
      <c r="AE22" s="169">
        <v>0</v>
      </c>
      <c r="AF22" s="169">
        <v>0</v>
      </c>
      <c r="AG22" s="169">
        <v>0</v>
      </c>
      <c r="AH22" s="170">
        <v>0.54</v>
      </c>
      <c r="AI22" s="63"/>
      <c r="AJ22" s="42" t="s">
        <v>32</v>
      </c>
      <c r="AK22" s="215">
        <v>15</v>
      </c>
      <c r="AL22" s="216">
        <f t="shared" si="3"/>
        <v>53.70000000000001</v>
      </c>
      <c r="AM22" s="216">
        <f t="shared" si="1"/>
        <v>1.53</v>
      </c>
      <c r="AN22" s="216">
        <f t="shared" si="1"/>
        <v>1.0999999999999999</v>
      </c>
      <c r="AO22" s="218">
        <v>0</v>
      </c>
      <c r="AP22" s="218">
        <v>0</v>
      </c>
      <c r="AQ22" s="218">
        <v>0</v>
      </c>
      <c r="AR22" s="218">
        <v>0</v>
      </c>
      <c r="AS22" s="67"/>
      <c r="AT22" s="183" t="s">
        <v>65</v>
      </c>
      <c r="AU22" s="115" t="s">
        <v>0</v>
      </c>
      <c r="AV22" s="114">
        <f>SQRT(($AB$147-AA14)^2+($AC$147-AB14)^2+($AH$147-AC14)^2)</f>
        <v>3.7795869850788941</v>
      </c>
      <c r="AX22" s="88"/>
      <c r="BA22" s="221"/>
      <c r="BB22" s="221"/>
      <c r="BC22" s="221"/>
      <c r="BD22" s="221"/>
      <c r="BE22" s="221"/>
      <c r="BF22" s="221"/>
      <c r="BG22" s="221"/>
      <c r="BH22" s="221"/>
      <c r="BI22" s="221"/>
    </row>
    <row r="23" spans="2:61" s="61" customFormat="1" ht="15" customHeight="1" thickTop="1" thickBot="1" x14ac:dyDescent="0.25">
      <c r="B23" s="180" t="s">
        <v>14</v>
      </c>
      <c r="C23" s="24" t="s">
        <v>33</v>
      </c>
      <c r="D23" s="153">
        <v>35.306666666666665</v>
      </c>
      <c r="E23" s="154">
        <v>1.33</v>
      </c>
      <c r="F23" s="154">
        <v>3.1566666666666667</v>
      </c>
      <c r="G23" s="155">
        <v>1.0566666666666666</v>
      </c>
      <c r="H23" s="63"/>
      <c r="I23" s="43" t="s">
        <v>33</v>
      </c>
      <c r="J23" s="215">
        <v>16</v>
      </c>
      <c r="K23" s="216">
        <f t="shared" si="2"/>
        <v>35.306666666666665</v>
      </c>
      <c r="L23" s="216">
        <f t="shared" si="0"/>
        <v>1.33</v>
      </c>
      <c r="M23" s="216">
        <f t="shared" si="0"/>
        <v>3.1566666666666667</v>
      </c>
      <c r="N23" s="218">
        <v>0</v>
      </c>
      <c r="O23" s="218">
        <v>0</v>
      </c>
      <c r="P23" s="218">
        <v>0</v>
      </c>
      <c r="Q23" s="217">
        <f>$AH23</f>
        <v>1.0566666666666666</v>
      </c>
      <c r="R23" s="67"/>
      <c r="S23" s="184"/>
      <c r="T23" s="116" t="s">
        <v>1</v>
      </c>
      <c r="U23" s="117">
        <f>SQRT(($AB$148-D16)^2+($AC$148-E16)^2+($AH$148-F16)^2)</f>
        <v>3.8630931763146545</v>
      </c>
      <c r="W23" s="88"/>
      <c r="Y23" s="180" t="s">
        <v>14</v>
      </c>
      <c r="Z23" s="24" t="s">
        <v>33</v>
      </c>
      <c r="AA23" s="153">
        <v>35.306666666666665</v>
      </c>
      <c r="AB23" s="154">
        <v>1.33</v>
      </c>
      <c r="AC23" s="154">
        <v>3.1566666666666667</v>
      </c>
      <c r="AD23" s="153">
        <v>0</v>
      </c>
      <c r="AE23" s="154">
        <v>0</v>
      </c>
      <c r="AF23" s="154">
        <v>0</v>
      </c>
      <c r="AG23" s="154">
        <v>0</v>
      </c>
      <c r="AH23" s="155">
        <v>1.0566666666666666</v>
      </c>
      <c r="AI23" s="63"/>
      <c r="AJ23" s="43" t="s">
        <v>33</v>
      </c>
      <c r="AK23" s="215">
        <v>16</v>
      </c>
      <c r="AL23" s="216">
        <f t="shared" si="3"/>
        <v>35.306666666666665</v>
      </c>
      <c r="AM23" s="216">
        <f t="shared" si="1"/>
        <v>1.33</v>
      </c>
      <c r="AN23" s="216">
        <f t="shared" si="1"/>
        <v>3.1566666666666667</v>
      </c>
      <c r="AO23" s="218">
        <v>0</v>
      </c>
      <c r="AP23" s="218">
        <v>0</v>
      </c>
      <c r="AQ23" s="218">
        <v>0</v>
      </c>
      <c r="AR23" s="217">
        <f>$AH23</f>
        <v>1.0566666666666666</v>
      </c>
      <c r="AS23" s="67"/>
      <c r="AT23" s="184"/>
      <c r="AU23" s="118" t="s">
        <v>1</v>
      </c>
      <c r="AV23" s="117">
        <f>SQRT(($AB$148-AA16)^2+($AC$148-AB16)^2+($AH$148-AC16)^2)</f>
        <v>3.8630931763146545</v>
      </c>
      <c r="AX23" s="88"/>
      <c r="BA23" s="221"/>
      <c r="BB23" s="221"/>
      <c r="BC23" s="221"/>
      <c r="BD23" s="221"/>
      <c r="BE23" s="221"/>
      <c r="BF23" s="221"/>
      <c r="BG23" s="221"/>
      <c r="BH23" s="221"/>
      <c r="BI23" s="221"/>
    </row>
    <row r="24" spans="2:61" s="61" customFormat="1" ht="15" customHeight="1" thickTop="1" thickBot="1" x14ac:dyDescent="0.25">
      <c r="B24" s="180" t="s">
        <v>15</v>
      </c>
      <c r="C24" s="24" t="s">
        <v>34</v>
      </c>
      <c r="D24" s="153">
        <v>43.73</v>
      </c>
      <c r="E24" s="154">
        <v>1.0533333333333335</v>
      </c>
      <c r="F24" s="154">
        <v>2.5266666666666668</v>
      </c>
      <c r="G24" s="155">
        <v>0.77999999999999992</v>
      </c>
      <c r="H24" s="63"/>
      <c r="I24" s="44" t="s">
        <v>34</v>
      </c>
      <c r="J24" s="215">
        <v>17</v>
      </c>
      <c r="K24" s="216">
        <f t="shared" si="2"/>
        <v>43.73</v>
      </c>
      <c r="L24" s="216">
        <f t="shared" si="0"/>
        <v>1.0533333333333335</v>
      </c>
      <c r="M24" s="216">
        <f t="shared" si="0"/>
        <v>2.5266666666666668</v>
      </c>
      <c r="N24" s="218">
        <v>0</v>
      </c>
      <c r="O24" s="218">
        <v>0</v>
      </c>
      <c r="P24" s="218">
        <v>0</v>
      </c>
      <c r="Q24" s="217">
        <f>$AH24</f>
        <v>0.77999999999999992</v>
      </c>
      <c r="R24" s="67"/>
      <c r="S24" s="184"/>
      <c r="T24" s="119" t="s">
        <v>2</v>
      </c>
      <c r="U24" s="117">
        <f>SQRT(($AB$149-D10)^2+($AC$149-E10)^2+($AH$149-F10)^2)</f>
        <v>4.4482505924614237</v>
      </c>
      <c r="W24" s="88"/>
      <c r="Y24" s="180" t="s">
        <v>15</v>
      </c>
      <c r="Z24" s="24" t="s">
        <v>34</v>
      </c>
      <c r="AA24" s="153">
        <v>43.73</v>
      </c>
      <c r="AB24" s="154">
        <v>1.0533333333333335</v>
      </c>
      <c r="AC24" s="154">
        <v>2.5266666666666668</v>
      </c>
      <c r="AD24" s="153">
        <v>0</v>
      </c>
      <c r="AE24" s="154">
        <v>0</v>
      </c>
      <c r="AF24" s="154">
        <v>0</v>
      </c>
      <c r="AG24" s="154">
        <v>0</v>
      </c>
      <c r="AH24" s="155">
        <v>0.77999999999999992</v>
      </c>
      <c r="AI24" s="63"/>
      <c r="AJ24" s="44" t="s">
        <v>34</v>
      </c>
      <c r="AK24" s="215">
        <v>17</v>
      </c>
      <c r="AL24" s="216">
        <f t="shared" si="3"/>
        <v>43.73</v>
      </c>
      <c r="AM24" s="216">
        <f t="shared" si="3"/>
        <v>1.0533333333333335</v>
      </c>
      <c r="AN24" s="216">
        <f t="shared" si="3"/>
        <v>2.5266666666666668</v>
      </c>
      <c r="AO24" s="218">
        <v>0</v>
      </c>
      <c r="AP24" s="218">
        <v>0</v>
      </c>
      <c r="AQ24" s="218">
        <v>0</v>
      </c>
      <c r="AR24" s="217">
        <f>$AH24</f>
        <v>0.77999999999999992</v>
      </c>
      <c r="AS24" s="67"/>
      <c r="AT24" s="184"/>
      <c r="AU24" s="120" t="s">
        <v>2</v>
      </c>
      <c r="AV24" s="117">
        <f>SQRT(($AB$149-AA10)^2+($AC$149-AB10)^2+($AH$149-AC10)^2)</f>
        <v>4.4482505924614237</v>
      </c>
      <c r="AX24" s="88"/>
      <c r="BA24" s="221"/>
      <c r="BB24" s="221"/>
      <c r="BC24" s="221"/>
      <c r="BD24" s="221"/>
      <c r="BE24" s="221"/>
      <c r="BF24" s="221"/>
      <c r="BG24" s="221"/>
      <c r="BH24" s="221"/>
      <c r="BI24" s="221"/>
    </row>
    <row r="25" spans="2:61" s="61" customFormat="1" ht="15" customHeight="1" thickTop="1" thickBot="1" x14ac:dyDescent="0.25">
      <c r="B25" s="180" t="s">
        <v>16</v>
      </c>
      <c r="C25" s="25" t="s">
        <v>35</v>
      </c>
      <c r="D25" s="153">
        <v>70.633333333333326</v>
      </c>
      <c r="E25" s="154">
        <v>-12.99</v>
      </c>
      <c r="F25" s="154">
        <v>-15.596666666666666</v>
      </c>
      <c r="G25" s="155">
        <v>0.35333333333333333</v>
      </c>
      <c r="H25" s="63"/>
      <c r="I25" s="45" t="s">
        <v>35</v>
      </c>
      <c r="J25" s="215">
        <v>18</v>
      </c>
      <c r="K25" s="216">
        <f t="shared" si="2"/>
        <v>70.633333333333326</v>
      </c>
      <c r="L25" s="216">
        <f t="shared" si="0"/>
        <v>-12.99</v>
      </c>
      <c r="M25" s="216">
        <f t="shared" si="0"/>
        <v>-15.596666666666666</v>
      </c>
      <c r="N25" s="217">
        <f>$AH25</f>
        <v>0.35333333333333333</v>
      </c>
      <c r="O25" s="218">
        <v>0</v>
      </c>
      <c r="P25" s="218">
        <v>0</v>
      </c>
      <c r="Q25" s="218">
        <v>0</v>
      </c>
      <c r="R25" s="67"/>
      <c r="S25" s="184"/>
      <c r="T25" s="121" t="s">
        <v>39</v>
      </c>
      <c r="U25" s="117">
        <f>SQRT(($AB$150-D23)^2+($AC$150-E23)^2+($AH$150-F23)^2)</f>
        <v>1.1405359364010521</v>
      </c>
      <c r="W25" s="88"/>
      <c r="Y25" s="180" t="s">
        <v>16</v>
      </c>
      <c r="Z25" s="25" t="s">
        <v>35</v>
      </c>
      <c r="AA25" s="153">
        <v>70.633333333333326</v>
      </c>
      <c r="AB25" s="154">
        <v>-12.99</v>
      </c>
      <c r="AC25" s="154">
        <v>-15.596666666666666</v>
      </c>
      <c r="AD25" s="153">
        <v>0</v>
      </c>
      <c r="AE25" s="154">
        <v>0</v>
      </c>
      <c r="AF25" s="154">
        <v>0</v>
      </c>
      <c r="AG25" s="154">
        <v>0</v>
      </c>
      <c r="AH25" s="155">
        <v>0.35333333333333333</v>
      </c>
      <c r="AI25" s="63"/>
      <c r="AJ25" s="45" t="s">
        <v>35</v>
      </c>
      <c r="AK25" s="215">
        <v>18</v>
      </c>
      <c r="AL25" s="216">
        <f t="shared" si="3"/>
        <v>70.633333333333326</v>
      </c>
      <c r="AM25" s="216">
        <f t="shared" si="3"/>
        <v>-12.99</v>
      </c>
      <c r="AN25" s="216">
        <f t="shared" si="3"/>
        <v>-15.596666666666666</v>
      </c>
      <c r="AO25" s="217">
        <f>$AH25</f>
        <v>0.35333333333333333</v>
      </c>
      <c r="AP25" s="218">
        <v>0</v>
      </c>
      <c r="AQ25" s="218">
        <v>0</v>
      </c>
      <c r="AR25" s="218">
        <v>0</v>
      </c>
      <c r="AS25" s="67"/>
      <c r="AT25" s="184"/>
      <c r="AU25" s="122" t="s">
        <v>39</v>
      </c>
      <c r="AV25" s="117">
        <f>SQRT(($AB$150-AA23)^2+($AC$150-AB23)^2+($AH$150-AC23)^2)</f>
        <v>1.1405359364010521</v>
      </c>
      <c r="AX25" s="88"/>
      <c r="BA25" s="221"/>
      <c r="BB25" s="221"/>
      <c r="BC25" s="221"/>
      <c r="BD25" s="221"/>
      <c r="BE25" s="221"/>
      <c r="BF25" s="221"/>
      <c r="BG25" s="221"/>
      <c r="BH25" s="221"/>
      <c r="BI25" s="221"/>
    </row>
    <row r="26" spans="2:61" s="61" customFormat="1" ht="15" customHeight="1" thickTop="1" thickBot="1" x14ac:dyDescent="0.25">
      <c r="B26" s="180" t="s">
        <v>17</v>
      </c>
      <c r="C26" s="26" t="s">
        <v>36</v>
      </c>
      <c r="D26" s="153">
        <v>67.11333333333333</v>
      </c>
      <c r="E26" s="154">
        <v>26.956666666666667</v>
      </c>
      <c r="F26" s="154">
        <v>-3.6799999999999997</v>
      </c>
      <c r="G26" s="155">
        <v>0.38666666666666671</v>
      </c>
      <c r="H26" s="63"/>
      <c r="I26" s="46" t="s">
        <v>36</v>
      </c>
      <c r="J26" s="215">
        <v>19</v>
      </c>
      <c r="K26" s="216">
        <f t="shared" si="2"/>
        <v>67.11333333333333</v>
      </c>
      <c r="L26" s="216">
        <f t="shared" si="0"/>
        <v>26.956666666666667</v>
      </c>
      <c r="M26" s="216">
        <f t="shared" si="0"/>
        <v>-3.6799999999999997</v>
      </c>
      <c r="N26" s="218">
        <v>0</v>
      </c>
      <c r="O26" s="217">
        <f>$AH26</f>
        <v>0.38666666666666671</v>
      </c>
      <c r="P26" s="218">
        <v>0</v>
      </c>
      <c r="Q26" s="218">
        <v>0</v>
      </c>
      <c r="R26" s="67"/>
      <c r="S26" s="184"/>
      <c r="T26" s="123" t="s">
        <v>25</v>
      </c>
      <c r="U26" s="117">
        <f>SQRT(($AB$151-D13)^2+($AC$151-E13)^2+($AH$151-F13)^2)</f>
        <v>4.5778706840626242</v>
      </c>
      <c r="W26" s="88"/>
      <c r="Y26" s="180" t="s">
        <v>17</v>
      </c>
      <c r="Z26" s="26" t="s">
        <v>36</v>
      </c>
      <c r="AA26" s="153">
        <v>67.11333333333333</v>
      </c>
      <c r="AB26" s="154">
        <v>26.956666666666667</v>
      </c>
      <c r="AC26" s="154">
        <v>-3.6799999999999997</v>
      </c>
      <c r="AD26" s="153">
        <v>0</v>
      </c>
      <c r="AE26" s="154">
        <v>0</v>
      </c>
      <c r="AF26" s="154">
        <v>0</v>
      </c>
      <c r="AG26" s="154">
        <v>0</v>
      </c>
      <c r="AH26" s="155">
        <v>0.38666666666666671</v>
      </c>
      <c r="AI26" s="63"/>
      <c r="AJ26" s="46" t="s">
        <v>36</v>
      </c>
      <c r="AK26" s="215">
        <v>19</v>
      </c>
      <c r="AL26" s="216">
        <f t="shared" si="3"/>
        <v>67.11333333333333</v>
      </c>
      <c r="AM26" s="216">
        <f t="shared" si="3"/>
        <v>26.956666666666667</v>
      </c>
      <c r="AN26" s="216">
        <f t="shared" si="3"/>
        <v>-3.6799999999999997</v>
      </c>
      <c r="AO26" s="218">
        <v>0</v>
      </c>
      <c r="AP26" s="217">
        <f>$AH26</f>
        <v>0.38666666666666671</v>
      </c>
      <c r="AQ26" s="218">
        <v>0</v>
      </c>
      <c r="AR26" s="218">
        <v>0</v>
      </c>
      <c r="AS26" s="67"/>
      <c r="AT26" s="184"/>
      <c r="AU26" s="124" t="s">
        <v>25</v>
      </c>
      <c r="AV26" s="117">
        <f>SQRT(($AB$151-AA13)^2+($AC$151-AB13)^2+($AH$151-AC13)^2)</f>
        <v>4.5778706840626242</v>
      </c>
      <c r="AX26" s="88"/>
      <c r="BA26" s="221"/>
      <c r="BB26" s="221"/>
      <c r="BC26" s="221"/>
      <c r="BD26" s="221"/>
      <c r="BE26" s="221"/>
      <c r="BF26" s="221"/>
      <c r="BG26" s="221"/>
      <c r="BH26" s="221"/>
      <c r="BI26" s="221"/>
    </row>
    <row r="27" spans="2:61" s="61" customFormat="1" ht="15" customHeight="1" thickTop="1" thickBot="1" x14ac:dyDescent="0.25">
      <c r="B27" s="180" t="s">
        <v>18</v>
      </c>
      <c r="C27" s="27" t="s">
        <v>37</v>
      </c>
      <c r="D27" s="153">
        <v>32.376666666666665</v>
      </c>
      <c r="E27" s="154">
        <v>0.69000000000000006</v>
      </c>
      <c r="F27" s="154">
        <v>1.39</v>
      </c>
      <c r="G27" s="155">
        <v>1.2733333333333334</v>
      </c>
      <c r="H27" s="63"/>
      <c r="I27" s="47" t="s">
        <v>37</v>
      </c>
      <c r="J27" s="215">
        <v>20</v>
      </c>
      <c r="K27" s="216">
        <f t="shared" si="2"/>
        <v>32.376666666666665</v>
      </c>
      <c r="L27" s="216">
        <f t="shared" si="0"/>
        <v>0.69000000000000006</v>
      </c>
      <c r="M27" s="216">
        <f t="shared" si="0"/>
        <v>1.39</v>
      </c>
      <c r="N27" s="218">
        <v>0</v>
      </c>
      <c r="O27" s="218">
        <v>0</v>
      </c>
      <c r="P27" s="218">
        <v>0</v>
      </c>
      <c r="Q27" s="218">
        <v>0</v>
      </c>
      <c r="R27" s="67"/>
      <c r="S27" s="184"/>
      <c r="T27" s="125" t="s">
        <v>22</v>
      </c>
      <c r="U27" s="117">
        <f>SQRT(($AB$152-D9)^2+($AC$152-E9)^2+($AH$152-F9)^2)</f>
        <v>5.5233252866567781</v>
      </c>
      <c r="W27" s="88"/>
      <c r="Y27" s="180" t="s">
        <v>18</v>
      </c>
      <c r="Z27" s="27" t="s">
        <v>37</v>
      </c>
      <c r="AA27" s="153">
        <v>32.376666666666665</v>
      </c>
      <c r="AB27" s="154">
        <v>0.69000000000000006</v>
      </c>
      <c r="AC27" s="154">
        <v>1.39</v>
      </c>
      <c r="AD27" s="153">
        <v>0</v>
      </c>
      <c r="AE27" s="154">
        <v>0</v>
      </c>
      <c r="AF27" s="154">
        <v>0</v>
      </c>
      <c r="AG27" s="154">
        <v>0</v>
      </c>
      <c r="AH27" s="155">
        <v>1.2733333333333334</v>
      </c>
      <c r="AI27" s="63"/>
      <c r="AJ27" s="47" t="s">
        <v>37</v>
      </c>
      <c r="AK27" s="215">
        <v>20</v>
      </c>
      <c r="AL27" s="216">
        <f t="shared" si="3"/>
        <v>32.376666666666665</v>
      </c>
      <c r="AM27" s="216">
        <f t="shared" si="3"/>
        <v>0.69000000000000006</v>
      </c>
      <c r="AN27" s="216">
        <f t="shared" si="3"/>
        <v>1.39</v>
      </c>
      <c r="AO27" s="218">
        <v>0</v>
      </c>
      <c r="AP27" s="218">
        <v>0</v>
      </c>
      <c r="AQ27" s="218">
        <v>0</v>
      </c>
      <c r="AR27" s="218">
        <v>0</v>
      </c>
      <c r="AS27" s="67"/>
      <c r="AT27" s="184"/>
      <c r="AU27" s="126" t="s">
        <v>22</v>
      </c>
      <c r="AV27" s="117">
        <f>SQRT(($AB$152-AA9)^2+($AC$152-AB9)^2+($AH$152-AC9)^2)</f>
        <v>5.5233252866567781</v>
      </c>
      <c r="AX27" s="88"/>
      <c r="BA27" s="221"/>
      <c r="BB27" s="221"/>
      <c r="BC27" s="221"/>
      <c r="BD27" s="221"/>
      <c r="BE27" s="221"/>
      <c r="BF27" s="221"/>
      <c r="BG27" s="221"/>
      <c r="BH27" s="221"/>
      <c r="BI27" s="221"/>
    </row>
    <row r="28" spans="2:61" s="61" customFormat="1" ht="15" customHeight="1" thickTop="1" thickBot="1" x14ac:dyDescent="0.25">
      <c r="B28" s="180" t="s">
        <v>86</v>
      </c>
      <c r="C28" s="28" t="s">
        <v>38</v>
      </c>
      <c r="D28" s="171">
        <v>32.846666666666671</v>
      </c>
      <c r="E28" s="172">
        <v>0.91</v>
      </c>
      <c r="F28" s="172">
        <v>1.9333333333333333</v>
      </c>
      <c r="G28" s="173">
        <v>1.2266666666666666</v>
      </c>
      <c r="H28" s="63"/>
      <c r="I28" s="47" t="s">
        <v>38</v>
      </c>
      <c r="J28" s="215">
        <v>21</v>
      </c>
      <c r="K28" s="216">
        <f t="shared" si="2"/>
        <v>32.846666666666671</v>
      </c>
      <c r="L28" s="216">
        <f t="shared" si="0"/>
        <v>0.91</v>
      </c>
      <c r="M28" s="216">
        <f t="shared" si="0"/>
        <v>1.9333333333333333</v>
      </c>
      <c r="N28" s="218">
        <v>0</v>
      </c>
      <c r="O28" s="218">
        <v>0</v>
      </c>
      <c r="P28" s="218">
        <v>0</v>
      </c>
      <c r="Q28" s="218">
        <v>0</v>
      </c>
      <c r="R28" s="67"/>
      <c r="S28" s="185"/>
      <c r="T28" s="127" t="s">
        <v>21</v>
      </c>
      <c r="U28" s="128">
        <f>SQRT(($AB$153-D8)^2+($AC$153-E8)^2+($AH$153-F8)^2)</f>
        <v>2.7838203166791446</v>
      </c>
      <c r="W28" s="88"/>
      <c r="Y28" s="180" t="s">
        <v>86</v>
      </c>
      <c r="Z28" s="28" t="s">
        <v>38</v>
      </c>
      <c r="AA28" s="171">
        <v>32.846666666666671</v>
      </c>
      <c r="AB28" s="172">
        <v>0.91</v>
      </c>
      <c r="AC28" s="172">
        <v>1.9333333333333333</v>
      </c>
      <c r="AD28" s="171">
        <v>0</v>
      </c>
      <c r="AE28" s="172">
        <v>0</v>
      </c>
      <c r="AF28" s="172">
        <v>0</v>
      </c>
      <c r="AG28" s="172">
        <v>0</v>
      </c>
      <c r="AH28" s="173">
        <v>1.2266666666666666</v>
      </c>
      <c r="AI28" s="63"/>
      <c r="AJ28" s="47" t="s">
        <v>38</v>
      </c>
      <c r="AK28" s="215">
        <v>21</v>
      </c>
      <c r="AL28" s="216">
        <f t="shared" si="3"/>
        <v>32.846666666666671</v>
      </c>
      <c r="AM28" s="216">
        <f t="shared" si="3"/>
        <v>0.91</v>
      </c>
      <c r="AN28" s="216">
        <f t="shared" si="3"/>
        <v>1.9333333333333333</v>
      </c>
      <c r="AO28" s="218">
        <v>0</v>
      </c>
      <c r="AP28" s="218">
        <v>0</v>
      </c>
      <c r="AQ28" s="218">
        <v>0</v>
      </c>
      <c r="AR28" s="218">
        <v>0</v>
      </c>
      <c r="AS28" s="67"/>
      <c r="AT28" s="185"/>
      <c r="AU28" s="129" t="s">
        <v>21</v>
      </c>
      <c r="AV28" s="128">
        <f>SQRT(($AB$153-AA8)^2+($AC$153-AB8)^2+($AH$153-AC8)^2)</f>
        <v>2.7838203166791446</v>
      </c>
      <c r="AX28" s="88"/>
      <c r="BA28" s="221"/>
      <c r="BB28" s="221"/>
      <c r="BC28" s="221"/>
      <c r="BD28" s="221"/>
      <c r="BE28" s="221"/>
      <c r="BF28" s="221"/>
      <c r="BG28" s="221"/>
      <c r="BH28" s="221"/>
      <c r="BI28" s="221"/>
    </row>
    <row r="29" spans="2:61" x14ac:dyDescent="0.2">
      <c r="I29" s="67"/>
      <c r="T29" s="131"/>
      <c r="U29" s="132"/>
      <c r="AJ29" s="67"/>
      <c r="AU29" s="133"/>
      <c r="AV29" s="132"/>
    </row>
    <row r="30" spans="2:61" x14ac:dyDescent="0.2">
      <c r="I30" s="67"/>
      <c r="T30" s="131"/>
      <c r="U30" s="132"/>
      <c r="AJ30" s="67"/>
      <c r="AU30" s="133"/>
      <c r="AV30" s="132"/>
    </row>
    <row r="31" spans="2:61" x14ac:dyDescent="0.2">
      <c r="I31" s="67"/>
      <c r="T31" s="131"/>
      <c r="U31" s="132"/>
      <c r="AJ31" s="67"/>
      <c r="AU31" s="133"/>
      <c r="AV31" s="132"/>
    </row>
    <row r="32" spans="2:61" x14ac:dyDescent="0.2">
      <c r="I32" s="67"/>
      <c r="T32" s="131"/>
      <c r="U32" s="132"/>
      <c r="AJ32" s="67"/>
      <c r="AU32" s="133"/>
      <c r="AV32" s="132"/>
    </row>
    <row r="33" spans="2:61" x14ac:dyDescent="0.2">
      <c r="I33" s="67"/>
      <c r="T33" s="131"/>
      <c r="U33" s="132"/>
      <c r="AJ33" s="67"/>
      <c r="AU33" s="133"/>
      <c r="AV33" s="132"/>
    </row>
    <row r="34" spans="2:61" x14ac:dyDescent="0.2">
      <c r="I34" s="67"/>
      <c r="T34" s="131"/>
      <c r="U34" s="132"/>
      <c r="AJ34" s="67"/>
      <c r="AU34" s="133"/>
      <c r="AV34" s="132"/>
    </row>
    <row r="35" spans="2:61" x14ac:dyDescent="0.2">
      <c r="I35" s="67"/>
      <c r="T35" s="131"/>
      <c r="U35" s="132"/>
      <c r="AJ35" s="67"/>
      <c r="AU35" s="133"/>
      <c r="AV35" s="132"/>
    </row>
    <row r="36" spans="2:61" s="61" customFormat="1" x14ac:dyDescent="0.2">
      <c r="B36" s="182"/>
      <c r="C36" s="67"/>
      <c r="D36" s="67"/>
      <c r="E36" s="67"/>
      <c r="F36" s="67"/>
      <c r="G36" s="67"/>
      <c r="H36" s="67"/>
      <c r="I36" s="67"/>
      <c r="J36" s="134"/>
      <c r="R36" s="67"/>
      <c r="S36" s="68"/>
      <c r="T36" s="131"/>
      <c r="U36" s="132"/>
      <c r="W36" s="88"/>
      <c r="Y36" s="182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134"/>
      <c r="AS36" s="67"/>
      <c r="AT36" s="68"/>
      <c r="AU36" s="133"/>
      <c r="AV36" s="132"/>
      <c r="AX36" s="88"/>
      <c r="BA36" s="221"/>
      <c r="BB36" s="221"/>
      <c r="BC36" s="221"/>
      <c r="BD36" s="221"/>
      <c r="BE36" s="221"/>
      <c r="BF36" s="221"/>
      <c r="BG36" s="221"/>
      <c r="BH36" s="221"/>
      <c r="BI36" s="221"/>
    </row>
    <row r="37" spans="2:61" s="61" customFormat="1" x14ac:dyDescent="0.2">
      <c r="B37" s="182"/>
      <c r="C37" s="67"/>
      <c r="D37" s="67"/>
      <c r="E37" s="67"/>
      <c r="F37" s="67"/>
      <c r="G37" s="67"/>
      <c r="H37" s="67"/>
      <c r="I37" s="67"/>
      <c r="J37" s="134"/>
      <c r="R37" s="67"/>
      <c r="S37" s="68"/>
      <c r="T37" s="131"/>
      <c r="U37" s="132"/>
      <c r="W37" s="88"/>
      <c r="Y37" s="182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134"/>
      <c r="AS37" s="67"/>
      <c r="AT37" s="68"/>
      <c r="AU37" s="133"/>
      <c r="AV37" s="132"/>
      <c r="AX37" s="88"/>
      <c r="BA37" s="221"/>
      <c r="BB37" s="221"/>
      <c r="BC37" s="221"/>
      <c r="BD37" s="221"/>
      <c r="BE37" s="221"/>
      <c r="BF37" s="221"/>
      <c r="BG37" s="221"/>
      <c r="BH37" s="221"/>
      <c r="BI37" s="221"/>
    </row>
    <row r="38" spans="2:61" s="61" customFormat="1" x14ac:dyDescent="0.2">
      <c r="B38" s="182"/>
      <c r="C38" s="67"/>
      <c r="D38" s="67"/>
      <c r="E38" s="67"/>
      <c r="F38" s="67"/>
      <c r="G38" s="67"/>
      <c r="H38" s="67"/>
      <c r="I38" s="67"/>
      <c r="J38" s="134"/>
      <c r="R38" s="67"/>
      <c r="S38" s="68"/>
      <c r="T38" s="131"/>
      <c r="U38" s="132"/>
      <c r="W38" s="88"/>
      <c r="Y38" s="182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134"/>
      <c r="AS38" s="67"/>
      <c r="AT38" s="68"/>
      <c r="AU38" s="133"/>
      <c r="AV38" s="132"/>
      <c r="AX38" s="88"/>
      <c r="BA38" s="221"/>
      <c r="BB38" s="221"/>
      <c r="BC38" s="221"/>
      <c r="BD38" s="221"/>
      <c r="BE38" s="221"/>
      <c r="BF38" s="221"/>
      <c r="BG38" s="221"/>
      <c r="BH38" s="221"/>
      <c r="BI38" s="221"/>
    </row>
    <row r="39" spans="2:61" s="61" customFormat="1" x14ac:dyDescent="0.2">
      <c r="B39" s="182"/>
      <c r="C39" s="67"/>
      <c r="D39" s="67"/>
      <c r="E39" s="67"/>
      <c r="F39" s="67"/>
      <c r="G39" s="67"/>
      <c r="H39" s="67"/>
      <c r="I39" s="67"/>
      <c r="J39" s="134"/>
      <c r="R39" s="67"/>
      <c r="S39" s="68"/>
      <c r="T39" s="131"/>
      <c r="U39" s="132"/>
      <c r="W39" s="88"/>
      <c r="Y39" s="182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134"/>
      <c r="AS39" s="67"/>
      <c r="AT39" s="68"/>
      <c r="AU39" s="133"/>
      <c r="AV39" s="132"/>
      <c r="AX39" s="88"/>
      <c r="BA39" s="221"/>
      <c r="BB39" s="221"/>
      <c r="BC39" s="221"/>
      <c r="BD39" s="221"/>
      <c r="BE39" s="221"/>
      <c r="BF39" s="221"/>
      <c r="BG39" s="221"/>
      <c r="BH39" s="221"/>
      <c r="BI39" s="221"/>
    </row>
    <row r="40" spans="2:61" s="61" customFormat="1" x14ac:dyDescent="0.2">
      <c r="B40" s="182"/>
      <c r="C40" s="67"/>
      <c r="D40" s="67"/>
      <c r="E40" s="67"/>
      <c r="F40" s="67"/>
      <c r="G40" s="67"/>
      <c r="H40" s="67"/>
      <c r="I40" s="67"/>
      <c r="J40" s="134"/>
      <c r="R40" s="67"/>
      <c r="S40" s="68"/>
      <c r="T40" s="131"/>
      <c r="U40" s="132"/>
      <c r="W40" s="88"/>
      <c r="Y40" s="182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134"/>
      <c r="AS40" s="67"/>
      <c r="AT40" s="68"/>
      <c r="AU40" s="133"/>
      <c r="AV40" s="132"/>
      <c r="AX40" s="88"/>
      <c r="BA40" s="221"/>
      <c r="BB40" s="221"/>
      <c r="BC40" s="221"/>
      <c r="BD40" s="221"/>
      <c r="BE40" s="221"/>
      <c r="BF40" s="221"/>
      <c r="BG40" s="221"/>
      <c r="BH40" s="221"/>
      <c r="BI40" s="221"/>
    </row>
    <row r="41" spans="2:61" s="61" customFormat="1" x14ac:dyDescent="0.2">
      <c r="B41" s="182"/>
      <c r="C41" s="67"/>
      <c r="D41" s="67"/>
      <c r="E41" s="67"/>
      <c r="F41" s="67"/>
      <c r="G41" s="67"/>
      <c r="H41" s="67"/>
      <c r="I41" s="67"/>
      <c r="J41" s="134"/>
      <c r="R41" s="67"/>
      <c r="S41" s="68"/>
      <c r="T41" s="131"/>
      <c r="U41" s="132"/>
      <c r="W41" s="88"/>
      <c r="Y41" s="182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134"/>
      <c r="AS41" s="67"/>
      <c r="AT41" s="68"/>
      <c r="AU41" s="133"/>
      <c r="AV41" s="132"/>
      <c r="AX41" s="88"/>
      <c r="BA41" s="221"/>
      <c r="BB41" s="221"/>
      <c r="BC41" s="221"/>
      <c r="BD41" s="221"/>
      <c r="BE41" s="221"/>
      <c r="BF41" s="221"/>
      <c r="BG41" s="221"/>
      <c r="BH41" s="221"/>
      <c r="BI41" s="221"/>
    </row>
    <row r="42" spans="2:61" s="61" customFormat="1" x14ac:dyDescent="0.2">
      <c r="B42" s="182"/>
      <c r="C42" s="67"/>
      <c r="D42" s="67"/>
      <c r="E42" s="67"/>
      <c r="F42" s="67"/>
      <c r="G42" s="67"/>
      <c r="H42" s="67"/>
      <c r="I42" s="67"/>
      <c r="J42" s="134"/>
      <c r="R42" s="67"/>
      <c r="S42" s="68"/>
      <c r="T42" s="131"/>
      <c r="U42" s="132"/>
      <c r="W42" s="88"/>
      <c r="Y42" s="182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134"/>
      <c r="AS42" s="67"/>
      <c r="AT42" s="68"/>
      <c r="AU42" s="133"/>
      <c r="AV42" s="132"/>
      <c r="AX42" s="88"/>
      <c r="BA42" s="221"/>
      <c r="BB42" s="221"/>
      <c r="BC42" s="221"/>
      <c r="BD42" s="221"/>
      <c r="BE42" s="221"/>
      <c r="BF42" s="221"/>
      <c r="BG42" s="221"/>
      <c r="BH42" s="221"/>
      <c r="BI42" s="221"/>
    </row>
    <row r="43" spans="2:61" s="61" customFormat="1" x14ac:dyDescent="0.2">
      <c r="B43" s="182"/>
      <c r="C43" s="67"/>
      <c r="D43" s="67"/>
      <c r="E43" s="67"/>
      <c r="F43" s="67"/>
      <c r="G43" s="67"/>
      <c r="H43" s="67"/>
      <c r="I43" s="67"/>
      <c r="J43" s="134"/>
      <c r="R43" s="67"/>
      <c r="S43" s="68"/>
      <c r="T43" s="131"/>
      <c r="U43" s="132"/>
      <c r="W43" s="88"/>
      <c r="Y43" s="182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134"/>
      <c r="AS43" s="67"/>
      <c r="AT43" s="68"/>
      <c r="AU43" s="133"/>
      <c r="AV43" s="132"/>
      <c r="AX43" s="88"/>
      <c r="BA43" s="221"/>
      <c r="BB43" s="221"/>
      <c r="BC43" s="221"/>
      <c r="BD43" s="221"/>
      <c r="BE43" s="221"/>
      <c r="BF43" s="221"/>
      <c r="BG43" s="221"/>
      <c r="BH43" s="221"/>
      <c r="BI43" s="221"/>
    </row>
    <row r="44" spans="2:61" s="61" customFormat="1" x14ac:dyDescent="0.2">
      <c r="B44" s="182"/>
      <c r="C44" s="67"/>
      <c r="D44" s="67"/>
      <c r="E44" s="67"/>
      <c r="F44" s="67"/>
      <c r="G44" s="67"/>
      <c r="H44" s="67"/>
      <c r="I44" s="67"/>
      <c r="J44" s="134"/>
      <c r="R44" s="67"/>
      <c r="S44" s="68"/>
      <c r="T44" s="131"/>
      <c r="U44" s="132"/>
      <c r="W44" s="88"/>
      <c r="Y44" s="182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134"/>
      <c r="AS44" s="67"/>
      <c r="AT44" s="68"/>
      <c r="AU44" s="133"/>
      <c r="AV44" s="132"/>
      <c r="AX44" s="88"/>
      <c r="BA44" s="221"/>
      <c r="BB44" s="221"/>
      <c r="BC44" s="221"/>
      <c r="BD44" s="221"/>
      <c r="BE44" s="221"/>
      <c r="BF44" s="221"/>
      <c r="BG44" s="221"/>
      <c r="BH44" s="221"/>
      <c r="BI44" s="221"/>
    </row>
    <row r="45" spans="2:61" s="61" customFormat="1" x14ac:dyDescent="0.2">
      <c r="B45" s="182"/>
      <c r="C45" s="67"/>
      <c r="D45" s="67"/>
      <c r="E45" s="67"/>
      <c r="F45" s="67"/>
      <c r="G45" s="67"/>
      <c r="H45" s="67"/>
      <c r="I45" s="67"/>
      <c r="J45" s="134"/>
      <c r="R45" s="67"/>
      <c r="S45" s="68"/>
      <c r="T45" s="131"/>
      <c r="U45" s="132"/>
      <c r="W45" s="88"/>
      <c r="Y45" s="182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134"/>
      <c r="AS45" s="67"/>
      <c r="AT45" s="68"/>
      <c r="AU45" s="133"/>
      <c r="AV45" s="132"/>
      <c r="AX45" s="88"/>
      <c r="BA45" s="221"/>
      <c r="BB45" s="221"/>
      <c r="BC45" s="221"/>
      <c r="BD45" s="221"/>
      <c r="BE45" s="221"/>
      <c r="BF45" s="221"/>
      <c r="BG45" s="221"/>
      <c r="BH45" s="221"/>
      <c r="BI45" s="221"/>
    </row>
    <row r="46" spans="2:61" s="61" customFormat="1" x14ac:dyDescent="0.2">
      <c r="B46" s="182"/>
      <c r="C46" s="67"/>
      <c r="D46" s="67"/>
      <c r="E46" s="67"/>
      <c r="F46" s="67"/>
      <c r="G46" s="67"/>
      <c r="H46" s="67"/>
      <c r="I46" s="67"/>
      <c r="J46" s="134"/>
      <c r="R46" s="67"/>
      <c r="S46" s="68"/>
      <c r="T46" s="131"/>
      <c r="U46" s="132"/>
      <c r="W46" s="88"/>
      <c r="Y46" s="182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134"/>
      <c r="AS46" s="67"/>
      <c r="AT46" s="68"/>
      <c r="AU46" s="133"/>
      <c r="AV46" s="132"/>
      <c r="AX46" s="88"/>
      <c r="BA46" s="221"/>
      <c r="BB46" s="221"/>
      <c r="BC46" s="221"/>
      <c r="BD46" s="221"/>
      <c r="BE46" s="221"/>
      <c r="BF46" s="221"/>
      <c r="BG46" s="221"/>
      <c r="BH46" s="221"/>
      <c r="BI46" s="221"/>
    </row>
    <row r="47" spans="2:61" s="61" customFormat="1" x14ac:dyDescent="0.2">
      <c r="B47" s="182"/>
      <c r="C47" s="67"/>
      <c r="D47" s="67"/>
      <c r="E47" s="67"/>
      <c r="F47" s="67"/>
      <c r="G47" s="67"/>
      <c r="H47" s="67"/>
      <c r="I47" s="67"/>
      <c r="J47" s="134"/>
      <c r="R47" s="67"/>
      <c r="S47" s="68"/>
      <c r="T47" s="131"/>
      <c r="U47" s="132"/>
      <c r="W47" s="88"/>
      <c r="Y47" s="182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134"/>
      <c r="AS47" s="67"/>
      <c r="AT47" s="68"/>
      <c r="AU47" s="133"/>
      <c r="AV47" s="132"/>
      <c r="AX47" s="88"/>
      <c r="BA47" s="221"/>
      <c r="BB47" s="221"/>
      <c r="BC47" s="221"/>
      <c r="BD47" s="221"/>
      <c r="BE47" s="221"/>
      <c r="BF47" s="221"/>
      <c r="BG47" s="221"/>
      <c r="BH47" s="221"/>
      <c r="BI47" s="221"/>
    </row>
    <row r="48" spans="2:61" s="61" customFormat="1" x14ac:dyDescent="0.2">
      <c r="B48" s="182"/>
      <c r="C48" s="67"/>
      <c r="D48" s="67"/>
      <c r="E48" s="67"/>
      <c r="F48" s="67"/>
      <c r="G48" s="67"/>
      <c r="H48" s="67"/>
      <c r="I48" s="67"/>
      <c r="J48" s="134"/>
      <c r="R48" s="67"/>
      <c r="S48" s="68"/>
      <c r="T48" s="131"/>
      <c r="U48" s="132"/>
      <c r="W48" s="88"/>
      <c r="Y48" s="182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134"/>
      <c r="AS48" s="67"/>
      <c r="AT48" s="68"/>
      <c r="AU48" s="133"/>
      <c r="AV48" s="132"/>
      <c r="AX48" s="88"/>
      <c r="BA48" s="221"/>
      <c r="BB48" s="221"/>
      <c r="BC48" s="221"/>
      <c r="BD48" s="221"/>
      <c r="BE48" s="221"/>
      <c r="BF48" s="221"/>
      <c r="BG48" s="221"/>
      <c r="BH48" s="221"/>
      <c r="BI48" s="221"/>
    </row>
    <row r="49" spans="2:61" s="61" customFormat="1" x14ac:dyDescent="0.2">
      <c r="B49" s="182"/>
      <c r="C49" s="67"/>
      <c r="D49" s="67"/>
      <c r="E49" s="67"/>
      <c r="F49" s="67"/>
      <c r="G49" s="67"/>
      <c r="H49" s="67"/>
      <c r="I49" s="67"/>
      <c r="J49" s="134"/>
      <c r="R49" s="67"/>
      <c r="S49" s="68"/>
      <c r="T49" s="131"/>
      <c r="U49" s="132"/>
      <c r="W49" s="88"/>
      <c r="Y49" s="182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134"/>
      <c r="AS49" s="67"/>
      <c r="AT49" s="68"/>
      <c r="AU49" s="133"/>
      <c r="AV49" s="132"/>
      <c r="AX49" s="88"/>
      <c r="BA49" s="221"/>
      <c r="BB49" s="221"/>
      <c r="BC49" s="221"/>
      <c r="BD49" s="221"/>
      <c r="BE49" s="221"/>
      <c r="BF49" s="221"/>
      <c r="BG49" s="221"/>
      <c r="BH49" s="221"/>
      <c r="BI49" s="221"/>
    </row>
    <row r="50" spans="2:61" s="61" customFormat="1" x14ac:dyDescent="0.2">
      <c r="B50" s="182"/>
      <c r="C50" s="67"/>
      <c r="D50" s="67"/>
      <c r="E50" s="67"/>
      <c r="F50" s="67"/>
      <c r="G50" s="67"/>
      <c r="H50" s="67"/>
      <c r="I50" s="67"/>
      <c r="J50" s="134"/>
      <c r="R50" s="67"/>
      <c r="S50" s="68"/>
      <c r="T50" s="131"/>
      <c r="U50" s="132"/>
      <c r="W50" s="88"/>
      <c r="Y50" s="182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134"/>
      <c r="AS50" s="67"/>
      <c r="AT50" s="68"/>
      <c r="AU50" s="133"/>
      <c r="AV50" s="132"/>
      <c r="AX50" s="88"/>
      <c r="BA50" s="221"/>
      <c r="BB50" s="221"/>
      <c r="BC50" s="221"/>
      <c r="BD50" s="221"/>
      <c r="BE50" s="221"/>
      <c r="BF50" s="221"/>
      <c r="BG50" s="221"/>
      <c r="BH50" s="221"/>
      <c r="BI50" s="221"/>
    </row>
    <row r="51" spans="2:61" s="61" customFormat="1" x14ac:dyDescent="0.2">
      <c r="B51" s="182"/>
      <c r="C51" s="67"/>
      <c r="D51" s="67"/>
      <c r="E51" s="67"/>
      <c r="F51" s="67"/>
      <c r="G51" s="67"/>
      <c r="H51" s="67"/>
      <c r="I51" s="67"/>
      <c r="J51" s="134"/>
      <c r="R51" s="67"/>
      <c r="S51" s="68"/>
      <c r="T51" s="131"/>
      <c r="U51" s="132"/>
      <c r="W51" s="88"/>
      <c r="Y51" s="182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134"/>
      <c r="AS51" s="67"/>
      <c r="AT51" s="68"/>
      <c r="AU51" s="133"/>
      <c r="AV51" s="132"/>
      <c r="AX51" s="88"/>
      <c r="BA51" s="221"/>
      <c r="BB51" s="221"/>
      <c r="BC51" s="221"/>
      <c r="BD51" s="221"/>
      <c r="BE51" s="221"/>
      <c r="BF51" s="221"/>
      <c r="BG51" s="221"/>
      <c r="BH51" s="221"/>
      <c r="BI51" s="221"/>
    </row>
    <row r="52" spans="2:61" s="61" customFormat="1" x14ac:dyDescent="0.2">
      <c r="B52" s="182"/>
      <c r="C52" s="67"/>
      <c r="D52" s="67"/>
      <c r="E52" s="67"/>
      <c r="F52" s="67"/>
      <c r="G52" s="67"/>
      <c r="H52" s="67"/>
      <c r="I52" s="67"/>
      <c r="J52" s="134"/>
      <c r="R52" s="67"/>
      <c r="S52" s="68"/>
      <c r="T52" s="131"/>
      <c r="U52" s="132"/>
      <c r="W52" s="88"/>
      <c r="Y52" s="182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134"/>
      <c r="AS52" s="67"/>
      <c r="AT52" s="68"/>
      <c r="AU52" s="133"/>
      <c r="AV52" s="132"/>
      <c r="AX52" s="88"/>
      <c r="BA52" s="221"/>
      <c r="BB52" s="221"/>
      <c r="BC52" s="221"/>
      <c r="BD52" s="221"/>
      <c r="BE52" s="221"/>
      <c r="BF52" s="221"/>
      <c r="BG52" s="221"/>
      <c r="BH52" s="221"/>
      <c r="BI52" s="221"/>
    </row>
    <row r="53" spans="2:61" s="61" customFormat="1" x14ac:dyDescent="0.2">
      <c r="B53" s="182"/>
      <c r="C53" s="67"/>
      <c r="D53" s="67"/>
      <c r="E53" s="67"/>
      <c r="F53" s="67"/>
      <c r="G53" s="67"/>
      <c r="H53" s="67"/>
      <c r="I53" s="67"/>
      <c r="J53" s="134"/>
      <c r="R53" s="67"/>
      <c r="S53" s="68"/>
      <c r="T53" s="131"/>
      <c r="U53" s="132"/>
      <c r="W53" s="88"/>
      <c r="Y53" s="182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134"/>
      <c r="AS53" s="67"/>
      <c r="AT53" s="68"/>
      <c r="AU53" s="133"/>
      <c r="AV53" s="132"/>
      <c r="AX53" s="88"/>
      <c r="BA53" s="221"/>
      <c r="BB53" s="221"/>
      <c r="BC53" s="221"/>
      <c r="BD53" s="221"/>
      <c r="BE53" s="221"/>
      <c r="BF53" s="221"/>
      <c r="BG53" s="221"/>
      <c r="BH53" s="221"/>
      <c r="BI53" s="221"/>
    </row>
    <row r="54" spans="2:61" s="61" customFormat="1" x14ac:dyDescent="0.2">
      <c r="B54" s="182"/>
      <c r="C54" s="67"/>
      <c r="D54" s="67"/>
      <c r="E54" s="67"/>
      <c r="F54" s="67"/>
      <c r="G54" s="67"/>
      <c r="H54" s="67"/>
      <c r="I54" s="67"/>
      <c r="J54" s="134"/>
      <c r="R54" s="67"/>
      <c r="S54" s="68"/>
      <c r="T54" s="131"/>
      <c r="U54" s="132"/>
      <c r="W54" s="88"/>
      <c r="Y54" s="182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134"/>
      <c r="AS54" s="67"/>
      <c r="AT54" s="68"/>
      <c r="AU54" s="133"/>
      <c r="AV54" s="132"/>
      <c r="AX54" s="88"/>
      <c r="BA54" s="221"/>
      <c r="BB54" s="221"/>
      <c r="BC54" s="221"/>
      <c r="BD54" s="221"/>
      <c r="BE54" s="221"/>
      <c r="BF54" s="221"/>
      <c r="BG54" s="221"/>
      <c r="BH54" s="221"/>
      <c r="BI54" s="221"/>
    </row>
    <row r="55" spans="2:61" s="61" customFormat="1" x14ac:dyDescent="0.2">
      <c r="B55" s="182"/>
      <c r="C55" s="67"/>
      <c r="D55" s="67"/>
      <c r="E55" s="67"/>
      <c r="F55" s="67"/>
      <c r="G55" s="67"/>
      <c r="H55" s="67"/>
      <c r="I55" s="67"/>
      <c r="J55" s="134"/>
      <c r="R55" s="67"/>
      <c r="S55" s="68"/>
      <c r="T55" s="131"/>
      <c r="U55" s="132"/>
      <c r="W55" s="88"/>
      <c r="Y55" s="182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134"/>
      <c r="AS55" s="67"/>
      <c r="AT55" s="68"/>
      <c r="AU55" s="133"/>
      <c r="AV55" s="132"/>
      <c r="AX55" s="88"/>
      <c r="BA55" s="221"/>
      <c r="BB55" s="221"/>
      <c r="BC55" s="221"/>
      <c r="BD55" s="221"/>
      <c r="BE55" s="221"/>
      <c r="BF55" s="221"/>
      <c r="BG55" s="221"/>
      <c r="BH55" s="221"/>
      <c r="BI55" s="221"/>
    </row>
    <row r="56" spans="2:61" s="61" customFormat="1" x14ac:dyDescent="0.2">
      <c r="B56" s="182"/>
      <c r="C56" s="67"/>
      <c r="D56" s="67"/>
      <c r="E56" s="67"/>
      <c r="F56" s="67"/>
      <c r="G56" s="67"/>
      <c r="H56" s="67"/>
      <c r="I56" s="67"/>
      <c r="J56" s="134"/>
      <c r="R56" s="67"/>
      <c r="S56" s="68"/>
      <c r="T56" s="131"/>
      <c r="U56" s="132"/>
      <c r="W56" s="88"/>
      <c r="Y56" s="182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134"/>
      <c r="AS56" s="67"/>
      <c r="AT56" s="68"/>
      <c r="AU56" s="133"/>
      <c r="AV56" s="132"/>
      <c r="AX56" s="88"/>
      <c r="BA56" s="221"/>
      <c r="BB56" s="221"/>
      <c r="BC56" s="221"/>
      <c r="BD56" s="221"/>
      <c r="BE56" s="221"/>
      <c r="BF56" s="221"/>
      <c r="BG56" s="221"/>
      <c r="BH56" s="221"/>
      <c r="BI56" s="221"/>
    </row>
    <row r="57" spans="2:61" s="61" customFormat="1" x14ac:dyDescent="0.2">
      <c r="B57" s="182"/>
      <c r="C57" s="67"/>
      <c r="D57" s="67"/>
      <c r="E57" s="67"/>
      <c r="F57" s="67"/>
      <c r="G57" s="67"/>
      <c r="H57" s="67"/>
      <c r="I57" s="67"/>
      <c r="J57" s="134"/>
      <c r="R57" s="67"/>
      <c r="S57" s="68"/>
      <c r="T57" s="131"/>
      <c r="U57" s="132"/>
      <c r="W57" s="88"/>
      <c r="Y57" s="182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134"/>
      <c r="AS57" s="67"/>
      <c r="AT57" s="68"/>
      <c r="AU57" s="133"/>
      <c r="AV57" s="132"/>
      <c r="AX57" s="88"/>
      <c r="BA57" s="221"/>
      <c r="BB57" s="221"/>
      <c r="BC57" s="221"/>
      <c r="BD57" s="221"/>
      <c r="BE57" s="221"/>
      <c r="BF57" s="221"/>
      <c r="BG57" s="221"/>
      <c r="BH57" s="221"/>
      <c r="BI57" s="221"/>
    </row>
    <row r="58" spans="2:61" s="61" customFormat="1" x14ac:dyDescent="0.2">
      <c r="B58" s="182"/>
      <c r="C58" s="67"/>
      <c r="D58" s="67"/>
      <c r="E58" s="67"/>
      <c r="F58" s="67"/>
      <c r="G58" s="67"/>
      <c r="H58" s="67"/>
      <c r="I58" s="67"/>
      <c r="J58" s="134"/>
      <c r="R58" s="67"/>
      <c r="S58" s="68"/>
      <c r="T58" s="131"/>
      <c r="U58" s="132"/>
      <c r="W58" s="88"/>
      <c r="Y58" s="182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134"/>
      <c r="AS58" s="67"/>
      <c r="AT58" s="68"/>
      <c r="AU58" s="133"/>
      <c r="AV58" s="132"/>
      <c r="AX58" s="88"/>
      <c r="BA58" s="221"/>
      <c r="BB58" s="221"/>
      <c r="BC58" s="221"/>
      <c r="BD58" s="221"/>
      <c r="BE58" s="221"/>
      <c r="BF58" s="221"/>
      <c r="BG58" s="221"/>
      <c r="BH58" s="221"/>
      <c r="BI58" s="221"/>
    </row>
    <row r="59" spans="2:61" s="61" customFormat="1" x14ac:dyDescent="0.2">
      <c r="B59" s="182"/>
      <c r="C59" s="67"/>
      <c r="D59" s="67"/>
      <c r="E59" s="67"/>
      <c r="F59" s="67"/>
      <c r="G59" s="67"/>
      <c r="H59" s="67"/>
      <c r="I59" s="67"/>
      <c r="J59" s="134"/>
      <c r="R59" s="67"/>
      <c r="S59" s="68"/>
      <c r="T59" s="131"/>
      <c r="U59" s="132"/>
      <c r="W59" s="88"/>
      <c r="Y59" s="182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134"/>
      <c r="AS59" s="67"/>
      <c r="AT59" s="68"/>
      <c r="AU59" s="133"/>
      <c r="AV59" s="132"/>
      <c r="AX59" s="88"/>
      <c r="BA59" s="221"/>
      <c r="BB59" s="221"/>
      <c r="BC59" s="221"/>
      <c r="BD59" s="221"/>
      <c r="BE59" s="221"/>
      <c r="BF59" s="221"/>
      <c r="BG59" s="221"/>
      <c r="BH59" s="221"/>
      <c r="BI59" s="221"/>
    </row>
    <row r="60" spans="2:61" s="61" customFormat="1" x14ac:dyDescent="0.2">
      <c r="B60" s="182"/>
      <c r="C60" s="67"/>
      <c r="D60" s="67"/>
      <c r="E60" s="67"/>
      <c r="F60" s="67"/>
      <c r="G60" s="67"/>
      <c r="H60" s="67"/>
      <c r="I60" s="67"/>
      <c r="J60" s="134"/>
      <c r="R60" s="67"/>
      <c r="S60" s="68"/>
      <c r="T60" s="131"/>
      <c r="U60" s="132"/>
      <c r="W60" s="88"/>
      <c r="Y60" s="182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134"/>
      <c r="AS60" s="67"/>
      <c r="AT60" s="68"/>
      <c r="AU60" s="133"/>
      <c r="AV60" s="132"/>
      <c r="AX60" s="88"/>
      <c r="BA60" s="221"/>
      <c r="BB60" s="221"/>
      <c r="BC60" s="221"/>
      <c r="BD60" s="221"/>
      <c r="BE60" s="221"/>
      <c r="BF60" s="221"/>
      <c r="BG60" s="221"/>
      <c r="BH60" s="221"/>
      <c r="BI60" s="221"/>
    </row>
    <row r="61" spans="2:61" s="61" customFormat="1" x14ac:dyDescent="0.2">
      <c r="B61" s="182"/>
      <c r="C61" s="67"/>
      <c r="D61" s="67"/>
      <c r="E61" s="67"/>
      <c r="F61" s="67"/>
      <c r="G61" s="67"/>
      <c r="H61" s="67"/>
      <c r="I61" s="67"/>
      <c r="J61" s="134"/>
      <c r="R61" s="67"/>
      <c r="S61" s="68"/>
      <c r="T61" s="131"/>
      <c r="U61" s="132"/>
      <c r="W61" s="88"/>
      <c r="Y61" s="182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134"/>
      <c r="AS61" s="67"/>
      <c r="AT61" s="68"/>
      <c r="AU61" s="133"/>
      <c r="AV61" s="132"/>
      <c r="AX61" s="88"/>
      <c r="BA61" s="221"/>
      <c r="BB61" s="221"/>
      <c r="BC61" s="221"/>
      <c r="BD61" s="221"/>
      <c r="BE61" s="221"/>
      <c r="BF61" s="221"/>
      <c r="BG61" s="221"/>
      <c r="BH61" s="221"/>
      <c r="BI61" s="221"/>
    </row>
    <row r="62" spans="2:61" s="61" customFormat="1" x14ac:dyDescent="0.2">
      <c r="B62" s="182"/>
      <c r="C62" s="67"/>
      <c r="D62" s="67"/>
      <c r="E62" s="67"/>
      <c r="F62" s="67"/>
      <c r="G62" s="67"/>
      <c r="H62" s="67"/>
      <c r="I62" s="67"/>
      <c r="J62" s="134"/>
      <c r="R62" s="67"/>
      <c r="S62" s="68"/>
      <c r="T62" s="131"/>
      <c r="U62" s="132"/>
      <c r="W62" s="88"/>
      <c r="Y62" s="182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134"/>
      <c r="AS62" s="67"/>
      <c r="AT62" s="68"/>
      <c r="AU62" s="133"/>
      <c r="AV62" s="132"/>
      <c r="AX62" s="88"/>
      <c r="BA62" s="221"/>
      <c r="BB62" s="221"/>
      <c r="BC62" s="221"/>
      <c r="BD62" s="221"/>
      <c r="BE62" s="221"/>
      <c r="BF62" s="221"/>
      <c r="BG62" s="221"/>
      <c r="BH62" s="221"/>
      <c r="BI62" s="221"/>
    </row>
    <row r="63" spans="2:61" s="61" customFormat="1" x14ac:dyDescent="0.2">
      <c r="B63" s="182"/>
      <c r="C63" s="67"/>
      <c r="D63" s="67"/>
      <c r="E63" s="67"/>
      <c r="F63" s="67"/>
      <c r="G63" s="67"/>
      <c r="H63" s="67"/>
      <c r="I63" s="67"/>
      <c r="J63" s="134"/>
      <c r="R63" s="67"/>
      <c r="S63" s="68"/>
      <c r="T63" s="131"/>
      <c r="U63" s="132"/>
      <c r="W63" s="88"/>
      <c r="Y63" s="182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134"/>
      <c r="AS63" s="67"/>
      <c r="AT63" s="68"/>
      <c r="AU63" s="133"/>
      <c r="AV63" s="132"/>
      <c r="AX63" s="88"/>
      <c r="BA63" s="221"/>
      <c r="BB63" s="221"/>
      <c r="BC63" s="221"/>
      <c r="BD63" s="221"/>
      <c r="BE63" s="221"/>
      <c r="BF63" s="221"/>
      <c r="BG63" s="221"/>
      <c r="BH63" s="221"/>
      <c r="BI63" s="221"/>
    </row>
    <row r="64" spans="2:61" s="61" customFormat="1" x14ac:dyDescent="0.2">
      <c r="B64" s="182"/>
      <c r="C64" s="67"/>
      <c r="D64" s="67"/>
      <c r="E64" s="67"/>
      <c r="F64" s="67"/>
      <c r="G64" s="67"/>
      <c r="H64" s="67"/>
      <c r="I64" s="67"/>
      <c r="J64" s="134"/>
      <c r="R64" s="67"/>
      <c r="S64" s="68"/>
      <c r="T64" s="131"/>
      <c r="U64" s="132"/>
      <c r="W64" s="88"/>
      <c r="Y64" s="182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134"/>
      <c r="AS64" s="67"/>
      <c r="AT64" s="68"/>
      <c r="AU64" s="133"/>
      <c r="AV64" s="132"/>
      <c r="AX64" s="88"/>
      <c r="BA64" s="221"/>
      <c r="BB64" s="221"/>
      <c r="BC64" s="221"/>
      <c r="BD64" s="221"/>
      <c r="BE64" s="221"/>
      <c r="BF64" s="221"/>
      <c r="BG64" s="221"/>
      <c r="BH64" s="221"/>
      <c r="BI64" s="221"/>
    </row>
    <row r="65" spans="2:61" s="61" customFormat="1" x14ac:dyDescent="0.2">
      <c r="B65" s="182"/>
      <c r="C65" s="67"/>
      <c r="D65" s="67"/>
      <c r="E65" s="67"/>
      <c r="F65" s="67"/>
      <c r="G65" s="67"/>
      <c r="H65" s="67"/>
      <c r="I65" s="67"/>
      <c r="J65" s="134"/>
      <c r="R65" s="67"/>
      <c r="S65" s="68"/>
      <c r="T65" s="131"/>
      <c r="U65" s="132"/>
      <c r="W65" s="88"/>
      <c r="Y65" s="182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134"/>
      <c r="AS65" s="67"/>
      <c r="AT65" s="68"/>
      <c r="AU65" s="133"/>
      <c r="AV65" s="132"/>
      <c r="AX65" s="88"/>
      <c r="BA65" s="221"/>
      <c r="BB65" s="221"/>
      <c r="BC65" s="221"/>
      <c r="BD65" s="221"/>
      <c r="BE65" s="221"/>
      <c r="BF65" s="221"/>
      <c r="BG65" s="221"/>
      <c r="BH65" s="221"/>
      <c r="BI65" s="221"/>
    </row>
    <row r="66" spans="2:61" s="61" customFormat="1" x14ac:dyDescent="0.2">
      <c r="B66" s="182"/>
      <c r="C66" s="67"/>
      <c r="D66" s="67"/>
      <c r="E66" s="67"/>
      <c r="F66" s="67"/>
      <c r="G66" s="67"/>
      <c r="H66" s="67"/>
      <c r="I66" s="67"/>
      <c r="J66" s="134"/>
      <c r="R66" s="67"/>
      <c r="S66" s="68"/>
      <c r="T66" s="131"/>
      <c r="U66" s="132"/>
      <c r="W66" s="88"/>
      <c r="Y66" s="182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134"/>
      <c r="AS66" s="67"/>
      <c r="AT66" s="68"/>
      <c r="AU66" s="133"/>
      <c r="AV66" s="132"/>
      <c r="AX66" s="88"/>
      <c r="BA66" s="221"/>
      <c r="BB66" s="221"/>
      <c r="BC66" s="221"/>
      <c r="BD66" s="221"/>
      <c r="BE66" s="221"/>
      <c r="BF66" s="221"/>
      <c r="BG66" s="221"/>
      <c r="BH66" s="221"/>
      <c r="BI66" s="221"/>
    </row>
    <row r="67" spans="2:61" s="61" customFormat="1" x14ac:dyDescent="0.2">
      <c r="B67" s="182"/>
      <c r="C67" s="67"/>
      <c r="D67" s="67"/>
      <c r="E67" s="67"/>
      <c r="F67" s="67"/>
      <c r="G67" s="67"/>
      <c r="H67" s="67"/>
      <c r="I67" s="67"/>
      <c r="J67" s="134"/>
      <c r="R67" s="67"/>
      <c r="S67" s="68"/>
      <c r="T67" s="131"/>
      <c r="U67" s="132"/>
      <c r="W67" s="88"/>
      <c r="Y67" s="182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134"/>
      <c r="AS67" s="67"/>
      <c r="AT67" s="68"/>
      <c r="AU67" s="133"/>
      <c r="AV67" s="132"/>
      <c r="AX67" s="88"/>
      <c r="BA67" s="221"/>
      <c r="BB67" s="221"/>
      <c r="BC67" s="221"/>
      <c r="BD67" s="221"/>
      <c r="BE67" s="221"/>
      <c r="BF67" s="221"/>
      <c r="BG67" s="221"/>
      <c r="BH67" s="221"/>
      <c r="BI67" s="221"/>
    </row>
    <row r="68" spans="2:61" s="61" customFormat="1" x14ac:dyDescent="0.2">
      <c r="B68" s="182"/>
      <c r="C68" s="67"/>
      <c r="D68" s="67"/>
      <c r="E68" s="67"/>
      <c r="F68" s="67"/>
      <c r="G68" s="67"/>
      <c r="H68" s="67"/>
      <c r="I68" s="67"/>
      <c r="J68" s="134"/>
      <c r="R68" s="67"/>
      <c r="S68" s="68"/>
      <c r="T68" s="131"/>
      <c r="U68" s="132"/>
      <c r="W68" s="88"/>
      <c r="Y68" s="182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134"/>
      <c r="AS68" s="67"/>
      <c r="AT68" s="68"/>
      <c r="AU68" s="133"/>
      <c r="AV68" s="132"/>
      <c r="AX68" s="88"/>
      <c r="BA68" s="221"/>
      <c r="BB68" s="221"/>
      <c r="BC68" s="221"/>
      <c r="BD68" s="221"/>
      <c r="BE68" s="221"/>
      <c r="BF68" s="221"/>
      <c r="BG68" s="221"/>
      <c r="BH68" s="221"/>
      <c r="BI68" s="221"/>
    </row>
    <row r="69" spans="2:61" s="61" customFormat="1" x14ac:dyDescent="0.2">
      <c r="B69" s="182"/>
      <c r="C69" s="67"/>
      <c r="D69" s="67"/>
      <c r="E69" s="67"/>
      <c r="F69" s="67"/>
      <c r="G69" s="67"/>
      <c r="H69" s="67"/>
      <c r="I69" s="67"/>
      <c r="J69" s="134"/>
      <c r="R69" s="67"/>
      <c r="S69" s="68"/>
      <c r="T69" s="131"/>
      <c r="U69" s="132"/>
      <c r="W69" s="88"/>
      <c r="Y69" s="182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134"/>
      <c r="AS69" s="67"/>
      <c r="AT69" s="68"/>
      <c r="AU69" s="133"/>
      <c r="AV69" s="132"/>
      <c r="AX69" s="88"/>
      <c r="BA69" s="221"/>
      <c r="BB69" s="221"/>
      <c r="BC69" s="221"/>
      <c r="BD69" s="221"/>
      <c r="BE69" s="221"/>
      <c r="BF69" s="221"/>
      <c r="BG69" s="221"/>
      <c r="BH69" s="221"/>
      <c r="BI69" s="221"/>
    </row>
    <row r="70" spans="2:61" s="61" customFormat="1" x14ac:dyDescent="0.2">
      <c r="B70" s="182"/>
      <c r="C70" s="67"/>
      <c r="D70" s="67"/>
      <c r="E70" s="67"/>
      <c r="F70" s="67"/>
      <c r="G70" s="67"/>
      <c r="H70" s="67"/>
      <c r="I70" s="67"/>
      <c r="J70" s="134"/>
      <c r="R70" s="67"/>
      <c r="S70" s="68"/>
      <c r="T70" s="131"/>
      <c r="U70" s="132"/>
      <c r="W70" s="88"/>
      <c r="Y70" s="182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134"/>
      <c r="AS70" s="67"/>
      <c r="AT70" s="68"/>
      <c r="AU70" s="133"/>
      <c r="AV70" s="132"/>
      <c r="AX70" s="88"/>
      <c r="BA70" s="221"/>
      <c r="BB70" s="221"/>
      <c r="BC70" s="221"/>
      <c r="BD70" s="221"/>
      <c r="BE70" s="221"/>
      <c r="BF70" s="221"/>
      <c r="BG70" s="221"/>
      <c r="BH70" s="221"/>
      <c r="BI70" s="221"/>
    </row>
    <row r="71" spans="2:61" s="61" customFormat="1" x14ac:dyDescent="0.2">
      <c r="B71" s="182"/>
      <c r="C71" s="67"/>
      <c r="D71" s="67"/>
      <c r="E71" s="67"/>
      <c r="F71" s="67"/>
      <c r="G71" s="67"/>
      <c r="H71" s="67"/>
      <c r="I71" s="67"/>
      <c r="J71" s="134"/>
      <c r="R71" s="67"/>
      <c r="S71" s="68"/>
      <c r="T71" s="131"/>
      <c r="U71" s="132"/>
      <c r="W71" s="88"/>
      <c r="Y71" s="182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134"/>
      <c r="AS71" s="67"/>
      <c r="AT71" s="68"/>
      <c r="AU71" s="133"/>
      <c r="AV71" s="132"/>
      <c r="AX71" s="88"/>
      <c r="BA71" s="221"/>
      <c r="BB71" s="221"/>
      <c r="BC71" s="221"/>
      <c r="BD71" s="221"/>
      <c r="BE71" s="221"/>
      <c r="BF71" s="221"/>
      <c r="BG71" s="221"/>
      <c r="BH71" s="221"/>
      <c r="BI71" s="221"/>
    </row>
    <row r="72" spans="2:61" s="61" customFormat="1" x14ac:dyDescent="0.2">
      <c r="B72" s="182"/>
      <c r="C72" s="67"/>
      <c r="D72" s="67"/>
      <c r="E72" s="67"/>
      <c r="F72" s="67"/>
      <c r="G72" s="67"/>
      <c r="H72" s="67"/>
      <c r="I72" s="67"/>
      <c r="J72" s="134"/>
      <c r="R72" s="67"/>
      <c r="S72" s="68"/>
      <c r="T72" s="131"/>
      <c r="U72" s="132"/>
      <c r="W72" s="88"/>
      <c r="Y72" s="182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134"/>
      <c r="AS72" s="67"/>
      <c r="AT72" s="68"/>
      <c r="AU72" s="133"/>
      <c r="AV72" s="132"/>
      <c r="AX72" s="88"/>
      <c r="BA72" s="221"/>
      <c r="BB72" s="221"/>
      <c r="BC72" s="221"/>
      <c r="BD72" s="221"/>
      <c r="BE72" s="221"/>
      <c r="BF72" s="221"/>
      <c r="BG72" s="221"/>
      <c r="BH72" s="221"/>
      <c r="BI72" s="221"/>
    </row>
    <row r="73" spans="2:61" s="61" customFormat="1" x14ac:dyDescent="0.2">
      <c r="B73" s="182"/>
      <c r="C73" s="67"/>
      <c r="D73" s="67"/>
      <c r="E73" s="67"/>
      <c r="F73" s="67"/>
      <c r="G73" s="67"/>
      <c r="H73" s="67"/>
      <c r="I73" s="67"/>
      <c r="J73" s="134"/>
      <c r="R73" s="67"/>
      <c r="S73" s="68"/>
      <c r="T73" s="131"/>
      <c r="U73" s="132"/>
      <c r="W73" s="88"/>
      <c r="Y73" s="182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134"/>
      <c r="AS73" s="67"/>
      <c r="AT73" s="68"/>
      <c r="AU73" s="133"/>
      <c r="AV73" s="132"/>
      <c r="AX73" s="88"/>
      <c r="BA73" s="221"/>
      <c r="BB73" s="221"/>
      <c r="BC73" s="221"/>
      <c r="BD73" s="221"/>
      <c r="BE73" s="221"/>
      <c r="BF73" s="221"/>
      <c r="BG73" s="221"/>
      <c r="BH73" s="221"/>
      <c r="BI73" s="221"/>
    </row>
    <row r="74" spans="2:61" s="61" customFormat="1" x14ac:dyDescent="0.2">
      <c r="B74" s="182"/>
      <c r="C74" s="67"/>
      <c r="D74" s="67"/>
      <c r="E74" s="67"/>
      <c r="F74" s="67"/>
      <c r="G74" s="67"/>
      <c r="H74" s="67"/>
      <c r="I74" s="67"/>
      <c r="J74" s="134"/>
      <c r="R74" s="67"/>
      <c r="S74" s="68"/>
      <c r="T74" s="131"/>
      <c r="U74" s="132"/>
      <c r="W74" s="88"/>
      <c r="Y74" s="182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134"/>
      <c r="AS74" s="67"/>
      <c r="AT74" s="68"/>
      <c r="AU74" s="133"/>
      <c r="AV74" s="132"/>
      <c r="AX74" s="88"/>
      <c r="BA74" s="221"/>
      <c r="BB74" s="221"/>
      <c r="BC74" s="221"/>
      <c r="BD74" s="221"/>
      <c r="BE74" s="221"/>
      <c r="BF74" s="221"/>
      <c r="BG74" s="221"/>
      <c r="BH74" s="221"/>
      <c r="BI74" s="221"/>
    </row>
    <row r="75" spans="2:61" s="61" customFormat="1" x14ac:dyDescent="0.2">
      <c r="B75" s="182"/>
      <c r="C75" s="67"/>
      <c r="D75" s="67"/>
      <c r="E75" s="67"/>
      <c r="F75" s="67"/>
      <c r="G75" s="67"/>
      <c r="H75" s="67"/>
      <c r="I75" s="67"/>
      <c r="J75" s="134"/>
      <c r="R75" s="67"/>
      <c r="S75" s="68"/>
      <c r="T75" s="131"/>
      <c r="U75" s="132"/>
      <c r="W75" s="88"/>
      <c r="Y75" s="182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134"/>
      <c r="AS75" s="67"/>
      <c r="AT75" s="68"/>
      <c r="AU75" s="133"/>
      <c r="AV75" s="132"/>
      <c r="AX75" s="88"/>
      <c r="BA75" s="221"/>
      <c r="BB75" s="221"/>
      <c r="BC75" s="221"/>
      <c r="BD75" s="221"/>
      <c r="BE75" s="221"/>
      <c r="BF75" s="221"/>
      <c r="BG75" s="221"/>
      <c r="BH75" s="221"/>
      <c r="BI75" s="221"/>
    </row>
    <row r="76" spans="2:61" s="61" customFormat="1" x14ac:dyDescent="0.2">
      <c r="B76" s="182"/>
      <c r="C76" s="67"/>
      <c r="D76" s="67"/>
      <c r="E76" s="67"/>
      <c r="F76" s="67"/>
      <c r="G76" s="67"/>
      <c r="H76" s="67"/>
      <c r="I76" s="67"/>
      <c r="J76" s="134"/>
      <c r="R76" s="67"/>
      <c r="S76" s="68"/>
      <c r="T76" s="131"/>
      <c r="U76" s="132"/>
      <c r="W76" s="88"/>
      <c r="Y76" s="182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134"/>
      <c r="AS76" s="67"/>
      <c r="AT76" s="68"/>
      <c r="AU76" s="133"/>
      <c r="AV76" s="132"/>
      <c r="AX76" s="88"/>
      <c r="BA76" s="221"/>
      <c r="BB76" s="221"/>
      <c r="BC76" s="221"/>
      <c r="BD76" s="221"/>
      <c r="BE76" s="221"/>
      <c r="BF76" s="221"/>
      <c r="BG76" s="221"/>
      <c r="BH76" s="221"/>
      <c r="BI76" s="221"/>
    </row>
    <row r="77" spans="2:61" s="61" customFormat="1" x14ac:dyDescent="0.2">
      <c r="B77" s="182"/>
      <c r="C77" s="67"/>
      <c r="D77" s="67"/>
      <c r="E77" s="67"/>
      <c r="F77" s="67"/>
      <c r="G77" s="67"/>
      <c r="H77" s="67"/>
      <c r="I77" s="67"/>
      <c r="J77" s="134"/>
      <c r="R77" s="67"/>
      <c r="S77" s="68"/>
      <c r="T77" s="131"/>
      <c r="U77" s="132"/>
      <c r="W77" s="88"/>
      <c r="Y77" s="182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134"/>
      <c r="AS77" s="67"/>
      <c r="AT77" s="68"/>
      <c r="AU77" s="133"/>
      <c r="AV77" s="132"/>
      <c r="AX77" s="88"/>
      <c r="BA77" s="221"/>
      <c r="BB77" s="221"/>
      <c r="BC77" s="221"/>
      <c r="BD77" s="221"/>
      <c r="BE77" s="221"/>
      <c r="BF77" s="221"/>
      <c r="BG77" s="221"/>
      <c r="BH77" s="221"/>
      <c r="BI77" s="221"/>
    </row>
    <row r="78" spans="2:61" s="61" customFormat="1" x14ac:dyDescent="0.2">
      <c r="B78" s="182"/>
      <c r="C78" s="67"/>
      <c r="D78" s="67"/>
      <c r="E78" s="67"/>
      <c r="F78" s="67"/>
      <c r="G78" s="67"/>
      <c r="H78" s="67"/>
      <c r="I78" s="67"/>
      <c r="J78" s="134"/>
      <c r="R78" s="67"/>
      <c r="S78" s="68"/>
      <c r="T78" s="131"/>
      <c r="U78" s="132"/>
      <c r="W78" s="88"/>
      <c r="Y78" s="182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134"/>
      <c r="AS78" s="67"/>
      <c r="AT78" s="68"/>
      <c r="AU78" s="133"/>
      <c r="AV78" s="132"/>
      <c r="AX78" s="88"/>
      <c r="BA78" s="221"/>
      <c r="BB78" s="221"/>
      <c r="BC78" s="221"/>
      <c r="BD78" s="221"/>
      <c r="BE78" s="221"/>
      <c r="BF78" s="221"/>
      <c r="BG78" s="221"/>
      <c r="BH78" s="221"/>
      <c r="BI78" s="221"/>
    </row>
    <row r="79" spans="2:61" s="61" customFormat="1" x14ac:dyDescent="0.2">
      <c r="B79" s="182"/>
      <c r="C79" s="67"/>
      <c r="D79" s="67"/>
      <c r="E79" s="67"/>
      <c r="F79" s="67"/>
      <c r="G79" s="67"/>
      <c r="H79" s="67"/>
      <c r="I79" s="67"/>
      <c r="J79" s="134"/>
      <c r="R79" s="67"/>
      <c r="S79" s="68"/>
      <c r="T79" s="131"/>
      <c r="U79" s="132"/>
      <c r="W79" s="88"/>
      <c r="Y79" s="182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134"/>
      <c r="AS79" s="67"/>
      <c r="AT79" s="68"/>
      <c r="AU79" s="133"/>
      <c r="AV79" s="132"/>
      <c r="AX79" s="88"/>
      <c r="BA79" s="221"/>
      <c r="BB79" s="221"/>
      <c r="BC79" s="221"/>
      <c r="BD79" s="221"/>
      <c r="BE79" s="221"/>
      <c r="BF79" s="221"/>
      <c r="BG79" s="221"/>
      <c r="BH79" s="221"/>
      <c r="BI79" s="221"/>
    </row>
    <row r="80" spans="2:61" s="61" customFormat="1" x14ac:dyDescent="0.2">
      <c r="B80" s="182"/>
      <c r="C80" s="67"/>
      <c r="D80" s="67"/>
      <c r="E80" s="67"/>
      <c r="F80" s="67"/>
      <c r="G80" s="67"/>
      <c r="H80" s="67"/>
      <c r="I80" s="67"/>
      <c r="J80" s="134"/>
      <c r="R80" s="67"/>
      <c r="S80" s="68"/>
      <c r="T80" s="131"/>
      <c r="U80" s="132"/>
      <c r="W80" s="88"/>
      <c r="Y80" s="182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134"/>
      <c r="AS80" s="67"/>
      <c r="AT80" s="68"/>
      <c r="AU80" s="133"/>
      <c r="AV80" s="132"/>
      <c r="AX80" s="88"/>
      <c r="BA80" s="221"/>
      <c r="BB80" s="221"/>
      <c r="BC80" s="221"/>
      <c r="BD80" s="221"/>
      <c r="BE80" s="221"/>
      <c r="BF80" s="221"/>
      <c r="BG80" s="221"/>
      <c r="BH80" s="221"/>
      <c r="BI80" s="221"/>
    </row>
    <row r="81" spans="2:61" s="61" customFormat="1" x14ac:dyDescent="0.2">
      <c r="B81" s="182"/>
      <c r="C81" s="67"/>
      <c r="D81" s="67"/>
      <c r="E81" s="67"/>
      <c r="F81" s="67"/>
      <c r="G81" s="67"/>
      <c r="H81" s="67"/>
      <c r="I81" s="67"/>
      <c r="J81" s="134"/>
      <c r="R81" s="67"/>
      <c r="S81" s="68"/>
      <c r="T81" s="131"/>
      <c r="U81" s="132"/>
      <c r="W81" s="88"/>
      <c r="Y81" s="182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134"/>
      <c r="AS81" s="67"/>
      <c r="AT81" s="68"/>
      <c r="AU81" s="133"/>
      <c r="AV81" s="132"/>
      <c r="AX81" s="88"/>
      <c r="BA81" s="221"/>
      <c r="BB81" s="221"/>
      <c r="BC81" s="221"/>
      <c r="BD81" s="221"/>
      <c r="BE81" s="221"/>
      <c r="BF81" s="221"/>
      <c r="BG81" s="221"/>
      <c r="BH81" s="221"/>
      <c r="BI81" s="221"/>
    </row>
    <row r="82" spans="2:61" s="61" customFormat="1" x14ac:dyDescent="0.2">
      <c r="B82" s="182"/>
      <c r="C82" s="67"/>
      <c r="D82" s="67"/>
      <c r="E82" s="67"/>
      <c r="F82" s="67"/>
      <c r="G82" s="67"/>
      <c r="H82" s="67"/>
      <c r="I82" s="67"/>
      <c r="J82" s="134"/>
      <c r="R82" s="67"/>
      <c r="S82" s="68"/>
      <c r="T82" s="131"/>
      <c r="U82" s="132"/>
      <c r="W82" s="88"/>
      <c r="Y82" s="182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134"/>
      <c r="AS82" s="67"/>
      <c r="AT82" s="68"/>
      <c r="AU82" s="133"/>
      <c r="AV82" s="132"/>
      <c r="AX82" s="88"/>
      <c r="BA82" s="221"/>
      <c r="BB82" s="221"/>
      <c r="BC82" s="221"/>
      <c r="BD82" s="221"/>
      <c r="BE82" s="221"/>
      <c r="BF82" s="221"/>
      <c r="BG82" s="221"/>
      <c r="BH82" s="221"/>
      <c r="BI82" s="221"/>
    </row>
    <row r="83" spans="2:61" s="61" customFormat="1" x14ac:dyDescent="0.2">
      <c r="B83" s="182"/>
      <c r="C83" s="67"/>
      <c r="D83" s="67"/>
      <c r="E83" s="67"/>
      <c r="F83" s="67"/>
      <c r="G83" s="67"/>
      <c r="H83" s="67"/>
      <c r="I83" s="67"/>
      <c r="J83" s="134"/>
      <c r="R83" s="67"/>
      <c r="S83" s="68"/>
      <c r="T83" s="131"/>
      <c r="U83" s="132"/>
      <c r="W83" s="88"/>
      <c r="Y83" s="182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134"/>
      <c r="AS83" s="67"/>
      <c r="AT83" s="68"/>
      <c r="AU83" s="133"/>
      <c r="AV83" s="132"/>
      <c r="AX83" s="88"/>
      <c r="BA83" s="221"/>
      <c r="BB83" s="221"/>
      <c r="BC83" s="221"/>
      <c r="BD83" s="221"/>
      <c r="BE83" s="221"/>
      <c r="BF83" s="221"/>
      <c r="BG83" s="221"/>
      <c r="BH83" s="221"/>
      <c r="BI83" s="221"/>
    </row>
    <row r="84" spans="2:61" s="61" customFormat="1" x14ac:dyDescent="0.2">
      <c r="B84" s="182"/>
      <c r="C84" s="67"/>
      <c r="D84" s="67"/>
      <c r="E84" s="67"/>
      <c r="F84" s="67"/>
      <c r="G84" s="67"/>
      <c r="H84" s="67"/>
      <c r="I84" s="67"/>
      <c r="J84" s="134"/>
      <c r="R84" s="67"/>
      <c r="S84" s="68"/>
      <c r="T84" s="131"/>
      <c r="U84" s="132"/>
      <c r="W84" s="88"/>
      <c r="Y84" s="182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134"/>
      <c r="AS84" s="67"/>
      <c r="AT84" s="68"/>
      <c r="AU84" s="133"/>
      <c r="AV84" s="132"/>
      <c r="AX84" s="88"/>
      <c r="BA84" s="221"/>
      <c r="BB84" s="221"/>
      <c r="BC84" s="221"/>
      <c r="BD84" s="221"/>
      <c r="BE84" s="221"/>
      <c r="BF84" s="221"/>
      <c r="BG84" s="221"/>
      <c r="BH84" s="221"/>
      <c r="BI84" s="221"/>
    </row>
    <row r="85" spans="2:61" s="61" customFormat="1" x14ac:dyDescent="0.2">
      <c r="B85" s="182"/>
      <c r="C85" s="67"/>
      <c r="D85" s="67"/>
      <c r="E85" s="67"/>
      <c r="F85" s="67"/>
      <c r="G85" s="67"/>
      <c r="H85" s="67"/>
      <c r="I85" s="67"/>
      <c r="J85" s="134"/>
      <c r="R85" s="67"/>
      <c r="S85" s="68"/>
      <c r="T85" s="131"/>
      <c r="U85" s="132"/>
      <c r="W85" s="88"/>
      <c r="Y85" s="182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134"/>
      <c r="AS85" s="67"/>
      <c r="AT85" s="68"/>
      <c r="AU85" s="133"/>
      <c r="AV85" s="132"/>
      <c r="AX85" s="88"/>
      <c r="BA85" s="221"/>
      <c r="BB85" s="221"/>
      <c r="BC85" s="221"/>
      <c r="BD85" s="221"/>
      <c r="BE85" s="221"/>
      <c r="BF85" s="221"/>
      <c r="BG85" s="221"/>
      <c r="BH85" s="221"/>
      <c r="BI85" s="221"/>
    </row>
    <row r="86" spans="2:61" s="61" customFormat="1" x14ac:dyDescent="0.2">
      <c r="B86" s="182"/>
      <c r="C86" s="67"/>
      <c r="D86" s="67"/>
      <c r="E86" s="67"/>
      <c r="F86" s="67"/>
      <c r="G86" s="67"/>
      <c r="H86" s="67"/>
      <c r="I86" s="67"/>
      <c r="J86" s="134"/>
      <c r="R86" s="67"/>
      <c r="S86" s="68"/>
      <c r="T86" s="131"/>
      <c r="U86" s="132"/>
      <c r="W86" s="88"/>
      <c r="Y86" s="182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134"/>
      <c r="AS86" s="67"/>
      <c r="AT86" s="68"/>
      <c r="AU86" s="133"/>
      <c r="AV86" s="132"/>
      <c r="AX86" s="88"/>
      <c r="BA86" s="221"/>
      <c r="BB86" s="221"/>
      <c r="BC86" s="221"/>
      <c r="BD86" s="221"/>
      <c r="BE86" s="221"/>
      <c r="BF86" s="221"/>
      <c r="BG86" s="221"/>
      <c r="BH86" s="221"/>
      <c r="BI86" s="221"/>
    </row>
    <row r="87" spans="2:61" s="61" customFormat="1" x14ac:dyDescent="0.2">
      <c r="B87" s="182"/>
      <c r="C87" s="67"/>
      <c r="D87" s="67"/>
      <c r="E87" s="67"/>
      <c r="F87" s="67"/>
      <c r="G87" s="67"/>
      <c r="H87" s="67"/>
      <c r="I87" s="67"/>
      <c r="J87" s="134"/>
      <c r="R87" s="67"/>
      <c r="S87" s="68"/>
      <c r="T87" s="131"/>
      <c r="U87" s="132"/>
      <c r="W87" s="88"/>
      <c r="Y87" s="182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134"/>
      <c r="AS87" s="67"/>
      <c r="AT87" s="68"/>
      <c r="AU87" s="133"/>
      <c r="AV87" s="132"/>
      <c r="AX87" s="88"/>
      <c r="BA87" s="221"/>
      <c r="BB87" s="221"/>
      <c r="BC87" s="221"/>
      <c r="BD87" s="221"/>
      <c r="BE87" s="221"/>
      <c r="BF87" s="221"/>
      <c r="BG87" s="221"/>
      <c r="BH87" s="221"/>
      <c r="BI87" s="221"/>
    </row>
    <row r="88" spans="2:61" s="61" customFormat="1" x14ac:dyDescent="0.2">
      <c r="B88" s="182"/>
      <c r="C88" s="67"/>
      <c r="D88" s="67"/>
      <c r="E88" s="67"/>
      <c r="F88" s="67"/>
      <c r="G88" s="67"/>
      <c r="H88" s="67"/>
      <c r="I88" s="67"/>
      <c r="J88" s="134"/>
      <c r="R88" s="67"/>
      <c r="S88" s="68"/>
      <c r="T88" s="131"/>
      <c r="U88" s="132"/>
      <c r="W88" s="88"/>
      <c r="Y88" s="182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134"/>
      <c r="AS88" s="67"/>
      <c r="AT88" s="68"/>
      <c r="AU88" s="133"/>
      <c r="AV88" s="132"/>
      <c r="AX88" s="88"/>
      <c r="BA88" s="221"/>
      <c r="BB88" s="221"/>
      <c r="BC88" s="221"/>
      <c r="BD88" s="221"/>
      <c r="BE88" s="221"/>
      <c r="BF88" s="221"/>
      <c r="BG88" s="221"/>
      <c r="BH88" s="221"/>
      <c r="BI88" s="221"/>
    </row>
    <row r="89" spans="2:61" s="61" customFormat="1" x14ac:dyDescent="0.2">
      <c r="B89" s="182"/>
      <c r="C89" s="67"/>
      <c r="D89" s="67"/>
      <c r="E89" s="67"/>
      <c r="F89" s="67"/>
      <c r="G89" s="67"/>
      <c r="H89" s="67"/>
      <c r="I89" s="67"/>
      <c r="J89" s="134"/>
      <c r="R89" s="67"/>
      <c r="S89" s="68"/>
      <c r="T89" s="131"/>
      <c r="U89" s="132"/>
      <c r="W89" s="88"/>
      <c r="Y89" s="182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134"/>
      <c r="AS89" s="67"/>
      <c r="AT89" s="68"/>
      <c r="AU89" s="133"/>
      <c r="AV89" s="132"/>
      <c r="AX89" s="88"/>
      <c r="BA89" s="221"/>
      <c r="BB89" s="221"/>
      <c r="BC89" s="221"/>
      <c r="BD89" s="221"/>
      <c r="BE89" s="221"/>
      <c r="BF89" s="221"/>
      <c r="BG89" s="221"/>
      <c r="BH89" s="221"/>
      <c r="BI89" s="221"/>
    </row>
    <row r="90" spans="2:61" s="61" customFormat="1" x14ac:dyDescent="0.2">
      <c r="B90" s="182"/>
      <c r="C90" s="67"/>
      <c r="D90" s="67"/>
      <c r="E90" s="67"/>
      <c r="F90" s="67"/>
      <c r="G90" s="67"/>
      <c r="H90" s="67"/>
      <c r="I90" s="67"/>
      <c r="J90" s="134"/>
      <c r="R90" s="67"/>
      <c r="S90" s="68"/>
      <c r="T90" s="131"/>
      <c r="U90" s="132"/>
      <c r="W90" s="88"/>
      <c r="Y90" s="182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134"/>
      <c r="AS90" s="67"/>
      <c r="AT90" s="68"/>
      <c r="AU90" s="133"/>
      <c r="AV90" s="132"/>
      <c r="AX90" s="88"/>
      <c r="BA90" s="221"/>
      <c r="BB90" s="221"/>
      <c r="BC90" s="221"/>
      <c r="BD90" s="221"/>
      <c r="BE90" s="221"/>
      <c r="BF90" s="221"/>
      <c r="BG90" s="221"/>
      <c r="BH90" s="221"/>
      <c r="BI90" s="221"/>
    </row>
    <row r="91" spans="2:61" s="61" customFormat="1" x14ac:dyDescent="0.2">
      <c r="B91" s="182"/>
      <c r="C91" s="67"/>
      <c r="D91" s="67"/>
      <c r="E91" s="67"/>
      <c r="F91" s="67"/>
      <c r="G91" s="67"/>
      <c r="H91" s="67"/>
      <c r="I91" s="67"/>
      <c r="J91" s="134"/>
      <c r="R91" s="67"/>
      <c r="S91" s="68"/>
      <c r="T91" s="131"/>
      <c r="U91" s="132"/>
      <c r="W91" s="88"/>
      <c r="Y91" s="182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134"/>
      <c r="AS91" s="67"/>
      <c r="AT91" s="68"/>
      <c r="AU91" s="133"/>
      <c r="AV91" s="132"/>
      <c r="AX91" s="88"/>
      <c r="BA91" s="221"/>
      <c r="BB91" s="221"/>
      <c r="BC91" s="221"/>
      <c r="BD91" s="221"/>
      <c r="BE91" s="221"/>
      <c r="BF91" s="221"/>
      <c r="BG91" s="221"/>
      <c r="BH91" s="221"/>
      <c r="BI91" s="221"/>
    </row>
    <row r="92" spans="2:61" s="61" customFormat="1" x14ac:dyDescent="0.2">
      <c r="B92" s="182"/>
      <c r="C92" s="67"/>
      <c r="D92" s="67"/>
      <c r="E92" s="67"/>
      <c r="F92" s="67"/>
      <c r="G92" s="67"/>
      <c r="H92" s="67"/>
      <c r="I92" s="67"/>
      <c r="J92" s="134"/>
      <c r="R92" s="67"/>
      <c r="S92" s="68"/>
      <c r="T92" s="131"/>
      <c r="U92" s="132"/>
      <c r="W92" s="88"/>
      <c r="Y92" s="182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134"/>
      <c r="AS92" s="67"/>
      <c r="AT92" s="68"/>
      <c r="AU92" s="133"/>
      <c r="AV92" s="132"/>
      <c r="AX92" s="88"/>
      <c r="BA92" s="221"/>
      <c r="BB92" s="221"/>
      <c r="BC92" s="221"/>
      <c r="BD92" s="221"/>
      <c r="BE92" s="221"/>
      <c r="BF92" s="221"/>
      <c r="BG92" s="221"/>
      <c r="BH92" s="221"/>
      <c r="BI92" s="221"/>
    </row>
    <row r="93" spans="2:61" s="61" customFormat="1" x14ac:dyDescent="0.2">
      <c r="B93" s="182"/>
      <c r="C93" s="67"/>
      <c r="D93" s="67"/>
      <c r="E93" s="67"/>
      <c r="F93" s="67"/>
      <c r="G93" s="67"/>
      <c r="H93" s="67"/>
      <c r="I93" s="67"/>
      <c r="J93" s="134"/>
      <c r="R93" s="67"/>
      <c r="S93" s="68"/>
      <c r="T93" s="131"/>
      <c r="U93" s="132"/>
      <c r="W93" s="88"/>
      <c r="Y93" s="182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134"/>
      <c r="AS93" s="67"/>
      <c r="AT93" s="68"/>
      <c r="AU93" s="133"/>
      <c r="AV93" s="132"/>
      <c r="AX93" s="88"/>
      <c r="BA93" s="221"/>
      <c r="BB93" s="221"/>
      <c r="BC93" s="221"/>
      <c r="BD93" s="221"/>
      <c r="BE93" s="221"/>
      <c r="BF93" s="221"/>
      <c r="BG93" s="221"/>
      <c r="BH93" s="221"/>
      <c r="BI93" s="221"/>
    </row>
    <row r="94" spans="2:61" s="61" customFormat="1" x14ac:dyDescent="0.2">
      <c r="B94" s="182"/>
      <c r="C94" s="67"/>
      <c r="D94" s="67"/>
      <c r="E94" s="67"/>
      <c r="F94" s="67"/>
      <c r="G94" s="67"/>
      <c r="H94" s="67"/>
      <c r="I94" s="67"/>
      <c r="J94" s="134"/>
      <c r="R94" s="67"/>
      <c r="S94" s="68"/>
      <c r="T94" s="131"/>
      <c r="U94" s="132"/>
      <c r="W94" s="88"/>
      <c r="Y94" s="182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134"/>
      <c r="AS94" s="67"/>
      <c r="AT94" s="68"/>
      <c r="AU94" s="133"/>
      <c r="AV94" s="132"/>
      <c r="AX94" s="88"/>
      <c r="BA94" s="221"/>
      <c r="BB94" s="221"/>
      <c r="BC94" s="221"/>
      <c r="BD94" s="221"/>
      <c r="BE94" s="221"/>
      <c r="BF94" s="221"/>
      <c r="BG94" s="221"/>
      <c r="BH94" s="221"/>
      <c r="BI94" s="221"/>
    </row>
    <row r="95" spans="2:61" s="61" customFormat="1" x14ac:dyDescent="0.2">
      <c r="B95" s="182"/>
      <c r="C95" s="67"/>
      <c r="D95" s="67"/>
      <c r="E95" s="67"/>
      <c r="F95" s="67"/>
      <c r="G95" s="67"/>
      <c r="H95" s="67"/>
      <c r="I95" s="67"/>
      <c r="J95" s="134"/>
      <c r="R95" s="67"/>
      <c r="S95" s="68"/>
      <c r="T95" s="131"/>
      <c r="U95" s="132"/>
      <c r="W95" s="88"/>
      <c r="Y95" s="182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134"/>
      <c r="AS95" s="67"/>
      <c r="AT95" s="68"/>
      <c r="AU95" s="133"/>
      <c r="AV95" s="132"/>
      <c r="AX95" s="88"/>
      <c r="BA95" s="221"/>
      <c r="BB95" s="221"/>
      <c r="BC95" s="221"/>
      <c r="BD95" s="221"/>
      <c r="BE95" s="221"/>
      <c r="BF95" s="221"/>
      <c r="BG95" s="221"/>
      <c r="BH95" s="221"/>
      <c r="BI95" s="221"/>
    </row>
    <row r="96" spans="2:61" s="61" customFormat="1" x14ac:dyDescent="0.2">
      <c r="B96" s="182"/>
      <c r="C96" s="67"/>
      <c r="D96" s="67"/>
      <c r="E96" s="67"/>
      <c r="F96" s="67"/>
      <c r="G96" s="67"/>
      <c r="H96" s="67"/>
      <c r="I96" s="67"/>
      <c r="J96" s="134"/>
      <c r="R96" s="67"/>
      <c r="S96" s="68"/>
      <c r="T96" s="131"/>
      <c r="U96" s="132"/>
      <c r="W96" s="88"/>
      <c r="Y96" s="182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134"/>
      <c r="AS96" s="67"/>
      <c r="AT96" s="68"/>
      <c r="AU96" s="133"/>
      <c r="AV96" s="132"/>
      <c r="AX96" s="88"/>
      <c r="BA96" s="221"/>
      <c r="BB96" s="221"/>
      <c r="BC96" s="221"/>
      <c r="BD96" s="221"/>
      <c r="BE96" s="221"/>
      <c r="BF96" s="221"/>
      <c r="BG96" s="221"/>
      <c r="BH96" s="221"/>
      <c r="BI96" s="221"/>
    </row>
    <row r="97" spans="2:61" s="61" customFormat="1" x14ac:dyDescent="0.2">
      <c r="B97" s="182"/>
      <c r="C97" s="67"/>
      <c r="D97" s="67"/>
      <c r="E97" s="67"/>
      <c r="F97" s="67"/>
      <c r="G97" s="67"/>
      <c r="H97" s="67"/>
      <c r="I97" s="67"/>
      <c r="J97" s="134"/>
      <c r="R97" s="67"/>
      <c r="S97" s="68"/>
      <c r="T97" s="131"/>
      <c r="U97" s="132"/>
      <c r="W97" s="88"/>
      <c r="Y97" s="182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134"/>
      <c r="AS97" s="67"/>
      <c r="AT97" s="68"/>
      <c r="AU97" s="133"/>
      <c r="AV97" s="132"/>
      <c r="AX97" s="88"/>
      <c r="BA97" s="221"/>
      <c r="BB97" s="221"/>
      <c r="BC97" s="221"/>
      <c r="BD97" s="221"/>
      <c r="BE97" s="221"/>
      <c r="BF97" s="221"/>
      <c r="BG97" s="221"/>
      <c r="BH97" s="221"/>
      <c r="BI97" s="221"/>
    </row>
    <row r="98" spans="2:61" s="61" customFormat="1" x14ac:dyDescent="0.2">
      <c r="B98" s="182"/>
      <c r="C98" s="67"/>
      <c r="D98" s="67"/>
      <c r="E98" s="67"/>
      <c r="F98" s="67"/>
      <c r="G98" s="67"/>
      <c r="H98" s="67"/>
      <c r="I98" s="67"/>
      <c r="J98" s="134"/>
      <c r="R98" s="67"/>
      <c r="S98" s="68"/>
      <c r="T98" s="131"/>
      <c r="U98" s="132"/>
      <c r="W98" s="88"/>
      <c r="Y98" s="182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134"/>
      <c r="AS98" s="67"/>
      <c r="AT98" s="68"/>
      <c r="AU98" s="133"/>
      <c r="AV98" s="132"/>
      <c r="AX98" s="88"/>
      <c r="BA98" s="221"/>
      <c r="BB98" s="221"/>
      <c r="BC98" s="221"/>
      <c r="BD98" s="221"/>
      <c r="BE98" s="221"/>
      <c r="BF98" s="221"/>
      <c r="BG98" s="221"/>
      <c r="BH98" s="221"/>
      <c r="BI98" s="221"/>
    </row>
    <row r="99" spans="2:61" s="61" customFormat="1" x14ac:dyDescent="0.2">
      <c r="B99" s="182"/>
      <c r="C99" s="67"/>
      <c r="D99" s="67"/>
      <c r="E99" s="67"/>
      <c r="F99" s="67"/>
      <c r="G99" s="67"/>
      <c r="H99" s="67"/>
      <c r="I99" s="67"/>
      <c r="J99" s="134"/>
      <c r="R99" s="67"/>
      <c r="S99" s="68"/>
      <c r="T99" s="131"/>
      <c r="U99" s="132"/>
      <c r="W99" s="88"/>
      <c r="Y99" s="182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134"/>
      <c r="AS99" s="67"/>
      <c r="AT99" s="68"/>
      <c r="AU99" s="133"/>
      <c r="AV99" s="132"/>
      <c r="AX99" s="88"/>
      <c r="BA99" s="221"/>
      <c r="BB99" s="221"/>
      <c r="BC99" s="221"/>
      <c r="BD99" s="221"/>
      <c r="BE99" s="221"/>
      <c r="BF99" s="221"/>
      <c r="BG99" s="221"/>
      <c r="BH99" s="221"/>
      <c r="BI99" s="221"/>
    </row>
    <row r="100" spans="2:61" s="61" customFormat="1" x14ac:dyDescent="0.2">
      <c r="B100" s="182"/>
      <c r="C100" s="67"/>
      <c r="D100" s="67"/>
      <c r="E100" s="67"/>
      <c r="F100" s="67"/>
      <c r="G100" s="67"/>
      <c r="H100" s="67"/>
      <c r="I100" s="67"/>
      <c r="J100" s="134"/>
      <c r="R100" s="67"/>
      <c r="S100" s="68"/>
      <c r="T100" s="131"/>
      <c r="U100" s="132"/>
      <c r="W100" s="88"/>
      <c r="Y100" s="182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134"/>
      <c r="AS100" s="67"/>
      <c r="AT100" s="68"/>
      <c r="AU100" s="133"/>
      <c r="AV100" s="132"/>
      <c r="AX100" s="88"/>
      <c r="BA100" s="221"/>
      <c r="BB100" s="221"/>
      <c r="BC100" s="221"/>
      <c r="BD100" s="221"/>
      <c r="BE100" s="221"/>
      <c r="BF100" s="221"/>
      <c r="BG100" s="221"/>
      <c r="BH100" s="221"/>
      <c r="BI100" s="221"/>
    </row>
    <row r="101" spans="2:61" s="61" customFormat="1" x14ac:dyDescent="0.2">
      <c r="B101" s="182"/>
      <c r="C101" s="67"/>
      <c r="D101" s="67"/>
      <c r="E101" s="67"/>
      <c r="F101" s="67"/>
      <c r="G101" s="67"/>
      <c r="H101" s="67"/>
      <c r="I101" s="67"/>
      <c r="J101" s="134"/>
      <c r="R101" s="67"/>
      <c r="S101" s="68"/>
      <c r="T101" s="131"/>
      <c r="U101" s="132"/>
      <c r="W101" s="88"/>
      <c r="Y101" s="182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134"/>
      <c r="AS101" s="67"/>
      <c r="AT101" s="68"/>
      <c r="AU101" s="133"/>
      <c r="AV101" s="132"/>
      <c r="AX101" s="88"/>
      <c r="BA101" s="221"/>
      <c r="BB101" s="221"/>
      <c r="BC101" s="221"/>
      <c r="BD101" s="221"/>
      <c r="BE101" s="221"/>
      <c r="BF101" s="221"/>
      <c r="BG101" s="221"/>
      <c r="BH101" s="221"/>
      <c r="BI101" s="221"/>
    </row>
    <row r="102" spans="2:61" s="61" customFormat="1" x14ac:dyDescent="0.2">
      <c r="B102" s="182"/>
      <c r="C102" s="67"/>
      <c r="D102" s="67"/>
      <c r="E102" s="67"/>
      <c r="F102" s="67"/>
      <c r="G102" s="67"/>
      <c r="H102" s="67"/>
      <c r="I102" s="67"/>
      <c r="J102" s="134"/>
      <c r="R102" s="67"/>
      <c r="S102" s="68"/>
      <c r="T102" s="131"/>
      <c r="U102" s="132"/>
      <c r="W102" s="88"/>
      <c r="Y102" s="182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134"/>
      <c r="AS102" s="67"/>
      <c r="AT102" s="68"/>
      <c r="AU102" s="133"/>
      <c r="AV102" s="132"/>
      <c r="AX102" s="88"/>
      <c r="BA102" s="221"/>
      <c r="BB102" s="221"/>
      <c r="BC102" s="221"/>
      <c r="BD102" s="221"/>
      <c r="BE102" s="221"/>
      <c r="BF102" s="221"/>
      <c r="BG102" s="221"/>
      <c r="BH102" s="221"/>
      <c r="BI102" s="221"/>
    </row>
    <row r="103" spans="2:61" s="61" customFormat="1" x14ac:dyDescent="0.2">
      <c r="B103" s="182"/>
      <c r="C103" s="67"/>
      <c r="D103" s="67"/>
      <c r="E103" s="67"/>
      <c r="F103" s="67"/>
      <c r="G103" s="67"/>
      <c r="H103" s="67"/>
      <c r="I103" s="67"/>
      <c r="J103" s="134"/>
      <c r="R103" s="67"/>
      <c r="S103" s="68"/>
      <c r="T103" s="131"/>
      <c r="U103" s="132"/>
      <c r="W103" s="88"/>
      <c r="Y103" s="182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134"/>
      <c r="AS103" s="67"/>
      <c r="AT103" s="68"/>
      <c r="AU103" s="133"/>
      <c r="AV103" s="132"/>
      <c r="AX103" s="88"/>
      <c r="BA103" s="221"/>
      <c r="BB103" s="221"/>
      <c r="BC103" s="221"/>
      <c r="BD103" s="221"/>
      <c r="BE103" s="221"/>
      <c r="BF103" s="221"/>
      <c r="BG103" s="221"/>
      <c r="BH103" s="221"/>
      <c r="BI103" s="221"/>
    </row>
    <row r="104" spans="2:61" s="61" customFormat="1" x14ac:dyDescent="0.2">
      <c r="B104" s="182"/>
      <c r="C104" s="67"/>
      <c r="D104" s="67"/>
      <c r="E104" s="67"/>
      <c r="F104" s="67"/>
      <c r="G104" s="67"/>
      <c r="H104" s="67"/>
      <c r="I104" s="67"/>
      <c r="J104" s="134"/>
      <c r="R104" s="67"/>
      <c r="S104" s="68"/>
      <c r="T104" s="131"/>
      <c r="U104" s="132"/>
      <c r="W104" s="88"/>
      <c r="Y104" s="182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134"/>
      <c r="AS104" s="67"/>
      <c r="AT104" s="68"/>
      <c r="AU104" s="133"/>
      <c r="AV104" s="132"/>
      <c r="AX104" s="88"/>
      <c r="BA104" s="221"/>
      <c r="BB104" s="221"/>
      <c r="BC104" s="221"/>
      <c r="BD104" s="221"/>
      <c r="BE104" s="221"/>
      <c r="BF104" s="221"/>
      <c r="BG104" s="221"/>
      <c r="BH104" s="221"/>
      <c r="BI104" s="221"/>
    </row>
    <row r="105" spans="2:61" s="61" customFormat="1" x14ac:dyDescent="0.2">
      <c r="B105" s="182"/>
      <c r="C105" s="67"/>
      <c r="D105" s="67"/>
      <c r="E105" s="67"/>
      <c r="F105" s="67"/>
      <c r="G105" s="67"/>
      <c r="H105" s="67"/>
      <c r="I105" s="67"/>
      <c r="J105" s="134"/>
      <c r="R105" s="67"/>
      <c r="S105" s="68"/>
      <c r="T105" s="131"/>
      <c r="U105" s="132"/>
      <c r="W105" s="88"/>
      <c r="Y105" s="182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134"/>
      <c r="AS105" s="67"/>
      <c r="AT105" s="68"/>
      <c r="AU105" s="133"/>
      <c r="AV105" s="132"/>
      <c r="AX105" s="88"/>
      <c r="BA105" s="221"/>
      <c r="BB105" s="221"/>
      <c r="BC105" s="221"/>
      <c r="BD105" s="221"/>
      <c r="BE105" s="221"/>
      <c r="BF105" s="221"/>
      <c r="BG105" s="221"/>
      <c r="BH105" s="221"/>
      <c r="BI105" s="221"/>
    </row>
    <row r="106" spans="2:61" s="61" customFormat="1" x14ac:dyDescent="0.2">
      <c r="B106" s="182"/>
      <c r="C106" s="67"/>
      <c r="D106" s="67"/>
      <c r="E106" s="67"/>
      <c r="F106" s="67"/>
      <c r="G106" s="67"/>
      <c r="H106" s="67"/>
      <c r="I106" s="67"/>
      <c r="J106" s="134"/>
      <c r="R106" s="67"/>
      <c r="S106" s="68"/>
      <c r="T106" s="131"/>
      <c r="U106" s="132"/>
      <c r="W106" s="88"/>
      <c r="Y106" s="182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134"/>
      <c r="AS106" s="67"/>
      <c r="AT106" s="68"/>
      <c r="AU106" s="133"/>
      <c r="AV106" s="132"/>
      <c r="AX106" s="88"/>
      <c r="BA106" s="221"/>
      <c r="BB106" s="221"/>
      <c r="BC106" s="221"/>
      <c r="BD106" s="221"/>
      <c r="BE106" s="221"/>
      <c r="BF106" s="221"/>
      <c r="BG106" s="221"/>
      <c r="BH106" s="221"/>
      <c r="BI106" s="221"/>
    </row>
    <row r="107" spans="2:61" s="61" customFormat="1" x14ac:dyDescent="0.2">
      <c r="B107" s="182"/>
      <c r="C107" s="67"/>
      <c r="D107" s="67"/>
      <c r="E107" s="67"/>
      <c r="F107" s="67"/>
      <c r="G107" s="67"/>
      <c r="H107" s="67"/>
      <c r="I107" s="67"/>
      <c r="J107" s="134"/>
      <c r="R107" s="67"/>
      <c r="S107" s="68"/>
      <c r="T107" s="131"/>
      <c r="U107" s="132"/>
      <c r="W107" s="88"/>
      <c r="Y107" s="182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134"/>
      <c r="AS107" s="67"/>
      <c r="AT107" s="68"/>
      <c r="AU107" s="133"/>
      <c r="AV107" s="132"/>
      <c r="AX107" s="88"/>
      <c r="BA107" s="221"/>
      <c r="BB107" s="221"/>
      <c r="BC107" s="221"/>
      <c r="BD107" s="221"/>
      <c r="BE107" s="221"/>
      <c r="BF107" s="221"/>
      <c r="BG107" s="221"/>
      <c r="BH107" s="221"/>
      <c r="BI107" s="221"/>
    </row>
    <row r="108" spans="2:61" s="61" customFormat="1" x14ac:dyDescent="0.2">
      <c r="B108" s="182"/>
      <c r="C108" s="67"/>
      <c r="D108" s="67"/>
      <c r="E108" s="67"/>
      <c r="F108" s="67"/>
      <c r="G108" s="67"/>
      <c r="H108" s="67"/>
      <c r="I108" s="67"/>
      <c r="J108" s="134"/>
      <c r="R108" s="67"/>
      <c r="S108" s="68"/>
      <c r="T108" s="131"/>
      <c r="U108" s="132"/>
      <c r="W108" s="88"/>
      <c r="Y108" s="182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134"/>
      <c r="AS108" s="67"/>
      <c r="AT108" s="68"/>
      <c r="AU108" s="133"/>
      <c r="AV108" s="132"/>
      <c r="AX108" s="88"/>
      <c r="BA108" s="221"/>
      <c r="BB108" s="221"/>
      <c r="BC108" s="221"/>
      <c r="BD108" s="221"/>
      <c r="BE108" s="221"/>
      <c r="BF108" s="221"/>
      <c r="BG108" s="221"/>
      <c r="BH108" s="221"/>
      <c r="BI108" s="221"/>
    </row>
    <row r="109" spans="2:61" s="61" customFormat="1" x14ac:dyDescent="0.2">
      <c r="B109" s="182"/>
      <c r="C109" s="67"/>
      <c r="D109" s="67"/>
      <c r="E109" s="67"/>
      <c r="F109" s="67"/>
      <c r="G109" s="67"/>
      <c r="H109" s="67"/>
      <c r="I109" s="67"/>
      <c r="J109" s="134"/>
      <c r="R109" s="67"/>
      <c r="S109" s="68"/>
      <c r="T109" s="131"/>
      <c r="U109" s="132"/>
      <c r="W109" s="88"/>
      <c r="Y109" s="182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134"/>
      <c r="AS109" s="67"/>
      <c r="AT109" s="68"/>
      <c r="AU109" s="133"/>
      <c r="AV109" s="132"/>
      <c r="AX109" s="88"/>
      <c r="BA109" s="221"/>
      <c r="BB109" s="221"/>
      <c r="BC109" s="221"/>
      <c r="BD109" s="221"/>
      <c r="BE109" s="221"/>
      <c r="BF109" s="221"/>
      <c r="BG109" s="221"/>
      <c r="BH109" s="221"/>
      <c r="BI109" s="221"/>
    </row>
    <row r="110" spans="2:61" s="61" customFormat="1" x14ac:dyDescent="0.2">
      <c r="B110" s="182"/>
      <c r="C110" s="67"/>
      <c r="D110" s="67"/>
      <c r="E110" s="67"/>
      <c r="F110" s="67"/>
      <c r="G110" s="67"/>
      <c r="H110" s="67"/>
      <c r="I110" s="67"/>
      <c r="J110" s="134"/>
      <c r="R110" s="67"/>
      <c r="S110" s="68"/>
      <c r="T110" s="131"/>
      <c r="U110" s="132"/>
      <c r="W110" s="88"/>
      <c r="Y110" s="182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134"/>
      <c r="AS110" s="67"/>
      <c r="AT110" s="68"/>
      <c r="AU110" s="133"/>
      <c r="AV110" s="132"/>
      <c r="AX110" s="88"/>
      <c r="BA110" s="221"/>
      <c r="BB110" s="221"/>
      <c r="BC110" s="221"/>
      <c r="BD110" s="221"/>
      <c r="BE110" s="221"/>
      <c r="BF110" s="221"/>
      <c r="BG110" s="221"/>
      <c r="BH110" s="221"/>
      <c r="BI110" s="221"/>
    </row>
    <row r="111" spans="2:61" s="61" customFormat="1" x14ac:dyDescent="0.2">
      <c r="B111" s="182"/>
      <c r="C111" s="67"/>
      <c r="D111" s="67"/>
      <c r="E111" s="67"/>
      <c r="F111" s="67"/>
      <c r="G111" s="67"/>
      <c r="H111" s="67"/>
      <c r="I111" s="67"/>
      <c r="J111" s="134"/>
      <c r="R111" s="67"/>
      <c r="S111" s="68"/>
      <c r="T111" s="131"/>
      <c r="U111" s="132"/>
      <c r="W111" s="88"/>
      <c r="Y111" s="182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134"/>
      <c r="AS111" s="67"/>
      <c r="AT111" s="68"/>
      <c r="AU111" s="133"/>
      <c r="AV111" s="132"/>
      <c r="AX111" s="88"/>
      <c r="BA111" s="221"/>
      <c r="BB111" s="221"/>
      <c r="BC111" s="221"/>
      <c r="BD111" s="221"/>
      <c r="BE111" s="221"/>
      <c r="BF111" s="221"/>
      <c r="BG111" s="221"/>
      <c r="BH111" s="221"/>
      <c r="BI111" s="221"/>
    </row>
    <row r="112" spans="2:61" s="61" customFormat="1" x14ac:dyDescent="0.2">
      <c r="B112" s="182"/>
      <c r="C112" s="67"/>
      <c r="D112" s="67"/>
      <c r="E112" s="67"/>
      <c r="F112" s="67"/>
      <c r="G112" s="67"/>
      <c r="H112" s="67"/>
      <c r="I112" s="67"/>
      <c r="J112" s="134"/>
      <c r="R112" s="67"/>
      <c r="S112" s="68"/>
      <c r="T112" s="131"/>
      <c r="U112" s="132"/>
      <c r="W112" s="88"/>
      <c r="Y112" s="182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134"/>
      <c r="AS112" s="67"/>
      <c r="AT112" s="68"/>
      <c r="AU112" s="133"/>
      <c r="AV112" s="132"/>
      <c r="AX112" s="88"/>
      <c r="BA112" s="221"/>
      <c r="BB112" s="221"/>
      <c r="BC112" s="221"/>
      <c r="BD112" s="221"/>
      <c r="BE112" s="221"/>
      <c r="BF112" s="221"/>
      <c r="BG112" s="221"/>
      <c r="BH112" s="221"/>
      <c r="BI112" s="221"/>
    </row>
    <row r="113" spans="2:61" s="61" customFormat="1" x14ac:dyDescent="0.2">
      <c r="B113" s="182"/>
      <c r="C113" s="67"/>
      <c r="D113" s="67"/>
      <c r="E113" s="67"/>
      <c r="F113" s="67"/>
      <c r="G113" s="67"/>
      <c r="H113" s="67"/>
      <c r="I113" s="67"/>
      <c r="J113" s="134"/>
      <c r="R113" s="67"/>
      <c r="S113" s="68"/>
      <c r="T113" s="131"/>
      <c r="U113" s="132"/>
      <c r="W113" s="88"/>
      <c r="Y113" s="182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134"/>
      <c r="AS113" s="67"/>
      <c r="AT113" s="68"/>
      <c r="AU113" s="133"/>
      <c r="AV113" s="132"/>
      <c r="AX113" s="88"/>
      <c r="BA113" s="221"/>
      <c r="BB113" s="221"/>
      <c r="BC113" s="221"/>
      <c r="BD113" s="221"/>
      <c r="BE113" s="221"/>
      <c r="BF113" s="221"/>
      <c r="BG113" s="221"/>
      <c r="BH113" s="221"/>
      <c r="BI113" s="221"/>
    </row>
    <row r="114" spans="2:61" s="61" customFormat="1" x14ac:dyDescent="0.2">
      <c r="B114" s="182"/>
      <c r="C114" s="67"/>
      <c r="D114" s="67"/>
      <c r="E114" s="67"/>
      <c r="F114" s="67"/>
      <c r="G114" s="67"/>
      <c r="H114" s="67"/>
      <c r="I114" s="67"/>
      <c r="J114" s="134"/>
      <c r="R114" s="67"/>
      <c r="S114" s="68"/>
      <c r="T114" s="131"/>
      <c r="U114" s="132"/>
      <c r="W114" s="88"/>
      <c r="Y114" s="182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134"/>
      <c r="AS114" s="67"/>
      <c r="AT114" s="68"/>
      <c r="AU114" s="133"/>
      <c r="AV114" s="132"/>
      <c r="AX114" s="88"/>
      <c r="BA114" s="221"/>
      <c r="BB114" s="221"/>
      <c r="BC114" s="221"/>
      <c r="BD114" s="221"/>
      <c r="BE114" s="221"/>
      <c r="BF114" s="221"/>
      <c r="BG114" s="221"/>
      <c r="BH114" s="221"/>
      <c r="BI114" s="221"/>
    </row>
    <row r="115" spans="2:61" s="61" customFormat="1" x14ac:dyDescent="0.2">
      <c r="B115" s="182"/>
      <c r="C115" s="67"/>
      <c r="D115" s="67"/>
      <c r="E115" s="67"/>
      <c r="F115" s="67"/>
      <c r="G115" s="67"/>
      <c r="H115" s="67"/>
      <c r="I115" s="67"/>
      <c r="J115" s="134"/>
      <c r="R115" s="67"/>
      <c r="S115" s="68"/>
      <c r="T115" s="131"/>
      <c r="U115" s="132"/>
      <c r="W115" s="88"/>
      <c r="Y115" s="182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134"/>
      <c r="AS115" s="67"/>
      <c r="AT115" s="68"/>
      <c r="AU115" s="133"/>
      <c r="AV115" s="132"/>
      <c r="AX115" s="88"/>
      <c r="BA115" s="221"/>
      <c r="BB115" s="221"/>
      <c r="BC115" s="221"/>
      <c r="BD115" s="221"/>
      <c r="BE115" s="221"/>
      <c r="BF115" s="221"/>
      <c r="BG115" s="221"/>
      <c r="BH115" s="221"/>
      <c r="BI115" s="221"/>
    </row>
    <row r="116" spans="2:61" s="61" customFormat="1" x14ac:dyDescent="0.2">
      <c r="B116" s="182"/>
      <c r="C116" s="67"/>
      <c r="D116" s="67"/>
      <c r="E116" s="67"/>
      <c r="F116" s="67"/>
      <c r="G116" s="67"/>
      <c r="H116" s="67"/>
      <c r="I116" s="67"/>
      <c r="J116" s="134"/>
      <c r="R116" s="67"/>
      <c r="S116" s="68"/>
      <c r="T116" s="131"/>
      <c r="U116" s="132"/>
      <c r="W116" s="88"/>
      <c r="Y116" s="182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134"/>
      <c r="AS116" s="67"/>
      <c r="AT116" s="68"/>
      <c r="AU116" s="133"/>
      <c r="AV116" s="132"/>
      <c r="AX116" s="88"/>
      <c r="BA116" s="221"/>
      <c r="BB116" s="221"/>
      <c r="BC116" s="221"/>
      <c r="BD116" s="221"/>
      <c r="BE116" s="221"/>
      <c r="BF116" s="221"/>
      <c r="BG116" s="221"/>
      <c r="BH116" s="221"/>
      <c r="BI116" s="221"/>
    </row>
    <row r="117" spans="2:61" s="61" customFormat="1" x14ac:dyDescent="0.2">
      <c r="B117" s="182"/>
      <c r="C117" s="67"/>
      <c r="D117" s="67"/>
      <c r="E117" s="67"/>
      <c r="F117" s="67"/>
      <c r="G117" s="67"/>
      <c r="H117" s="67"/>
      <c r="I117" s="67"/>
      <c r="J117" s="134"/>
      <c r="R117" s="67"/>
      <c r="S117" s="68"/>
      <c r="T117" s="131"/>
      <c r="U117" s="132"/>
      <c r="W117" s="88"/>
      <c r="Y117" s="182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134"/>
      <c r="AS117" s="67"/>
      <c r="AT117" s="68"/>
      <c r="AU117" s="133"/>
      <c r="AV117" s="132"/>
      <c r="AX117" s="88"/>
      <c r="BA117" s="221"/>
      <c r="BB117" s="221"/>
      <c r="BC117" s="221"/>
      <c r="BD117" s="221"/>
      <c r="BE117" s="221"/>
      <c r="BF117" s="221"/>
      <c r="BG117" s="221"/>
      <c r="BH117" s="221"/>
      <c r="BI117" s="221"/>
    </row>
    <row r="118" spans="2:61" s="61" customFormat="1" x14ac:dyDescent="0.2">
      <c r="B118" s="182"/>
      <c r="C118" s="67"/>
      <c r="D118" s="67"/>
      <c r="E118" s="67"/>
      <c r="F118" s="67"/>
      <c r="G118" s="67"/>
      <c r="H118" s="67"/>
      <c r="I118" s="67"/>
      <c r="J118" s="134"/>
      <c r="R118" s="67"/>
      <c r="S118" s="68"/>
      <c r="T118" s="131"/>
      <c r="U118" s="132"/>
      <c r="W118" s="88"/>
      <c r="Y118" s="182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134"/>
      <c r="AS118" s="67"/>
      <c r="AT118" s="68"/>
      <c r="AU118" s="133"/>
      <c r="AV118" s="132"/>
      <c r="AX118" s="88"/>
      <c r="BA118" s="221"/>
      <c r="BB118" s="221"/>
      <c r="BC118" s="221"/>
      <c r="BD118" s="221"/>
      <c r="BE118" s="221"/>
      <c r="BF118" s="221"/>
      <c r="BG118" s="221"/>
      <c r="BH118" s="221"/>
      <c r="BI118" s="221"/>
    </row>
    <row r="119" spans="2:61" s="61" customFormat="1" x14ac:dyDescent="0.2">
      <c r="B119" s="182"/>
      <c r="C119" s="67"/>
      <c r="D119" s="67"/>
      <c r="E119" s="67"/>
      <c r="F119" s="67"/>
      <c r="G119" s="67"/>
      <c r="H119" s="67"/>
      <c r="I119" s="67"/>
      <c r="J119" s="134"/>
      <c r="R119" s="67"/>
      <c r="S119" s="68"/>
      <c r="T119" s="131"/>
      <c r="U119" s="132"/>
      <c r="W119" s="88"/>
      <c r="Y119" s="182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134"/>
      <c r="AS119" s="67"/>
      <c r="AT119" s="68"/>
      <c r="AU119" s="133"/>
      <c r="AV119" s="132"/>
      <c r="AX119" s="88"/>
      <c r="BA119" s="221"/>
      <c r="BB119" s="221"/>
      <c r="BC119" s="221"/>
      <c r="BD119" s="221"/>
      <c r="BE119" s="221"/>
      <c r="BF119" s="221"/>
      <c r="BG119" s="221"/>
      <c r="BH119" s="221"/>
      <c r="BI119" s="221"/>
    </row>
    <row r="120" spans="2:61" s="61" customFormat="1" x14ac:dyDescent="0.2">
      <c r="B120" s="182"/>
      <c r="C120" s="67"/>
      <c r="D120" s="67"/>
      <c r="E120" s="67"/>
      <c r="F120" s="67"/>
      <c r="G120" s="67"/>
      <c r="H120" s="67"/>
      <c r="I120" s="67"/>
      <c r="J120" s="134"/>
      <c r="R120" s="67"/>
      <c r="S120" s="68"/>
      <c r="T120" s="131"/>
      <c r="U120" s="132"/>
      <c r="W120" s="88"/>
      <c r="Y120" s="182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134"/>
      <c r="AS120" s="67"/>
      <c r="AT120" s="68"/>
      <c r="AU120" s="133"/>
      <c r="AV120" s="132"/>
      <c r="AX120" s="88"/>
      <c r="BA120" s="221"/>
      <c r="BB120" s="221"/>
      <c r="BC120" s="221"/>
      <c r="BD120" s="221"/>
      <c r="BE120" s="221"/>
      <c r="BF120" s="221"/>
      <c r="BG120" s="221"/>
      <c r="BH120" s="221"/>
      <c r="BI120" s="221"/>
    </row>
    <row r="121" spans="2:61" s="61" customFormat="1" x14ac:dyDescent="0.2">
      <c r="B121" s="182"/>
      <c r="C121" s="67"/>
      <c r="D121" s="67"/>
      <c r="E121" s="67"/>
      <c r="F121" s="67"/>
      <c r="G121" s="67"/>
      <c r="H121" s="67"/>
      <c r="I121" s="67"/>
      <c r="J121" s="134"/>
      <c r="R121" s="67"/>
      <c r="S121" s="68"/>
      <c r="T121" s="131"/>
      <c r="U121" s="132"/>
      <c r="W121" s="88"/>
      <c r="Y121" s="182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134"/>
      <c r="AS121" s="67"/>
      <c r="AT121" s="68"/>
      <c r="AU121" s="133"/>
      <c r="AV121" s="132"/>
      <c r="AX121" s="88"/>
      <c r="BA121" s="221"/>
      <c r="BB121" s="221"/>
      <c r="BC121" s="221"/>
      <c r="BD121" s="221"/>
      <c r="BE121" s="221"/>
      <c r="BF121" s="221"/>
      <c r="BG121" s="221"/>
      <c r="BH121" s="221"/>
      <c r="BI121" s="221"/>
    </row>
    <row r="122" spans="2:61" s="61" customFormat="1" x14ac:dyDescent="0.2">
      <c r="B122" s="182"/>
      <c r="C122" s="67"/>
      <c r="D122" s="67"/>
      <c r="E122" s="67"/>
      <c r="F122" s="67"/>
      <c r="G122" s="67"/>
      <c r="H122" s="67"/>
      <c r="I122" s="67"/>
      <c r="J122" s="134"/>
      <c r="R122" s="67"/>
      <c r="S122" s="68"/>
      <c r="T122" s="131"/>
      <c r="U122" s="132"/>
      <c r="W122" s="88"/>
      <c r="Y122" s="182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134"/>
      <c r="AS122" s="67"/>
      <c r="AT122" s="68"/>
      <c r="AU122" s="133"/>
      <c r="AV122" s="132"/>
      <c r="AX122" s="88"/>
      <c r="BA122" s="221"/>
      <c r="BB122" s="221"/>
      <c r="BC122" s="221"/>
      <c r="BD122" s="221"/>
      <c r="BE122" s="221"/>
      <c r="BF122" s="221"/>
      <c r="BG122" s="221"/>
      <c r="BH122" s="221"/>
      <c r="BI122" s="221"/>
    </row>
    <row r="123" spans="2:61" s="61" customFormat="1" x14ac:dyDescent="0.2">
      <c r="B123" s="182"/>
      <c r="C123" s="67"/>
      <c r="D123" s="67"/>
      <c r="E123" s="67"/>
      <c r="F123" s="67"/>
      <c r="G123" s="67"/>
      <c r="H123" s="67"/>
      <c r="I123" s="67"/>
      <c r="J123" s="134"/>
      <c r="R123" s="67"/>
      <c r="S123" s="68"/>
      <c r="T123" s="131"/>
      <c r="U123" s="132"/>
      <c r="W123" s="88"/>
      <c r="Y123" s="182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134"/>
      <c r="AS123" s="67"/>
      <c r="AT123" s="68"/>
      <c r="AU123" s="133"/>
      <c r="AV123" s="132"/>
      <c r="AX123" s="88"/>
      <c r="BA123" s="221"/>
      <c r="BB123" s="221"/>
      <c r="BC123" s="221"/>
      <c r="BD123" s="221"/>
      <c r="BE123" s="221"/>
      <c r="BF123" s="221"/>
      <c r="BG123" s="221"/>
      <c r="BH123" s="221"/>
      <c r="BI123" s="221"/>
    </row>
    <row r="124" spans="2:61" s="61" customFormat="1" x14ac:dyDescent="0.2">
      <c r="B124" s="182"/>
      <c r="C124" s="67"/>
      <c r="D124" s="67"/>
      <c r="E124" s="67"/>
      <c r="F124" s="67"/>
      <c r="G124" s="67"/>
      <c r="H124" s="67"/>
      <c r="I124" s="67"/>
      <c r="J124" s="134"/>
      <c r="R124" s="67"/>
      <c r="S124" s="68"/>
      <c r="T124" s="131"/>
      <c r="U124" s="132"/>
      <c r="W124" s="88"/>
      <c r="Y124" s="182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134"/>
      <c r="AS124" s="67"/>
      <c r="AT124" s="68"/>
      <c r="AU124" s="133"/>
      <c r="AV124" s="132"/>
      <c r="AX124" s="88"/>
      <c r="BA124" s="221"/>
      <c r="BB124" s="221"/>
      <c r="BC124" s="221"/>
      <c r="BD124" s="221"/>
      <c r="BE124" s="221"/>
      <c r="BF124" s="221"/>
      <c r="BG124" s="221"/>
      <c r="BH124" s="221"/>
      <c r="BI124" s="221"/>
    </row>
    <row r="125" spans="2:61" s="61" customFormat="1" x14ac:dyDescent="0.2">
      <c r="B125" s="182"/>
      <c r="C125" s="67"/>
      <c r="D125" s="67"/>
      <c r="E125" s="67"/>
      <c r="F125" s="67"/>
      <c r="G125" s="67"/>
      <c r="H125" s="67"/>
      <c r="I125" s="136"/>
      <c r="J125" s="134"/>
      <c r="R125" s="67"/>
      <c r="S125" s="68"/>
      <c r="T125" s="131"/>
      <c r="U125" s="132"/>
      <c r="W125" s="88"/>
      <c r="Y125" s="182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136"/>
      <c r="AK125" s="134"/>
      <c r="AS125" s="67"/>
      <c r="AT125" s="68"/>
      <c r="AU125" s="133"/>
      <c r="AV125" s="132"/>
      <c r="AX125" s="88"/>
      <c r="BA125" s="221"/>
      <c r="BB125" s="221"/>
      <c r="BC125" s="221"/>
      <c r="BD125" s="221"/>
      <c r="BE125" s="221"/>
      <c r="BF125" s="221"/>
      <c r="BG125" s="221"/>
      <c r="BH125" s="221"/>
      <c r="BI125" s="221"/>
    </row>
    <row r="126" spans="2:61" s="61" customFormat="1" x14ac:dyDescent="0.2">
      <c r="B126" s="182"/>
      <c r="C126" s="67"/>
      <c r="D126" s="67"/>
      <c r="E126" s="67"/>
      <c r="F126" s="67"/>
      <c r="G126" s="67"/>
      <c r="H126" s="67"/>
      <c r="I126" s="136"/>
      <c r="J126" s="134"/>
      <c r="R126" s="67"/>
      <c r="S126" s="68"/>
      <c r="T126" s="131"/>
      <c r="U126" s="132"/>
      <c r="W126" s="88"/>
      <c r="Y126" s="182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136"/>
      <c r="AK126" s="134"/>
      <c r="AS126" s="67"/>
      <c r="AT126" s="68"/>
      <c r="AU126" s="133"/>
      <c r="AV126" s="132"/>
      <c r="AX126" s="88"/>
      <c r="BA126" s="221"/>
      <c r="BB126" s="221"/>
      <c r="BC126" s="221"/>
      <c r="BD126" s="221"/>
      <c r="BE126" s="221"/>
      <c r="BF126" s="221"/>
      <c r="BG126" s="221"/>
      <c r="BH126" s="221"/>
      <c r="BI126" s="221"/>
    </row>
    <row r="127" spans="2:61" s="61" customFormat="1" x14ac:dyDescent="0.2">
      <c r="B127" s="182"/>
      <c r="C127" s="67"/>
      <c r="D127" s="67"/>
      <c r="E127" s="67"/>
      <c r="F127" s="67"/>
      <c r="G127" s="67"/>
      <c r="H127" s="67"/>
      <c r="I127" s="136"/>
      <c r="J127" s="134"/>
      <c r="R127" s="67"/>
      <c r="S127" s="68"/>
      <c r="T127" s="131"/>
      <c r="U127" s="132"/>
      <c r="W127" s="88"/>
      <c r="Y127" s="182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136"/>
      <c r="AK127" s="134"/>
      <c r="AS127" s="67"/>
      <c r="AT127" s="68"/>
      <c r="AU127" s="133"/>
      <c r="AV127" s="132"/>
      <c r="AX127" s="88"/>
      <c r="BA127" s="221"/>
      <c r="BB127" s="221"/>
      <c r="BC127" s="221"/>
      <c r="BD127" s="221"/>
      <c r="BE127" s="221"/>
      <c r="BF127" s="221"/>
      <c r="BG127" s="221"/>
      <c r="BH127" s="221"/>
      <c r="BI127" s="221"/>
    </row>
    <row r="128" spans="2:61" s="61" customFormat="1" x14ac:dyDescent="0.2">
      <c r="B128" s="182"/>
      <c r="C128" s="67"/>
      <c r="D128" s="67"/>
      <c r="E128" s="67"/>
      <c r="F128" s="67"/>
      <c r="G128" s="67"/>
      <c r="H128" s="67"/>
      <c r="I128" s="136"/>
      <c r="J128" s="134"/>
      <c r="R128" s="67"/>
      <c r="S128" s="68"/>
      <c r="T128" s="131"/>
      <c r="U128" s="132"/>
      <c r="W128" s="88"/>
      <c r="Y128" s="182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136"/>
      <c r="AK128" s="134"/>
      <c r="AS128" s="67"/>
      <c r="AT128" s="68"/>
      <c r="AU128" s="133"/>
      <c r="AV128" s="132"/>
      <c r="AX128" s="88"/>
      <c r="BA128" s="221"/>
      <c r="BB128" s="221"/>
      <c r="BC128" s="221"/>
      <c r="BD128" s="221"/>
      <c r="BE128" s="221"/>
      <c r="BF128" s="221"/>
      <c r="BG128" s="221"/>
      <c r="BH128" s="221"/>
      <c r="BI128" s="221"/>
    </row>
    <row r="129" spans="2:61" s="61" customFormat="1" x14ac:dyDescent="0.2">
      <c r="B129" s="182"/>
      <c r="C129" s="67"/>
      <c r="D129" s="67"/>
      <c r="E129" s="67"/>
      <c r="F129" s="67"/>
      <c r="G129" s="67"/>
      <c r="H129" s="67"/>
      <c r="I129" s="136"/>
      <c r="J129" s="134"/>
      <c r="R129" s="67"/>
      <c r="S129" s="68"/>
      <c r="T129" s="131"/>
      <c r="U129" s="132"/>
      <c r="W129" s="88"/>
      <c r="Y129" s="182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136"/>
      <c r="AK129" s="134"/>
      <c r="AS129" s="67"/>
      <c r="AT129" s="68"/>
      <c r="AU129" s="133"/>
      <c r="AV129" s="132"/>
      <c r="AX129" s="88"/>
      <c r="BA129" s="221"/>
      <c r="BB129" s="221"/>
      <c r="BC129" s="221"/>
      <c r="BD129" s="221"/>
      <c r="BE129" s="221"/>
      <c r="BF129" s="221"/>
      <c r="BG129" s="221"/>
      <c r="BH129" s="221"/>
      <c r="BI129" s="221"/>
    </row>
    <row r="130" spans="2:61" s="61" customFormat="1" x14ac:dyDescent="0.2">
      <c r="B130" s="182"/>
      <c r="C130" s="67"/>
      <c r="D130" s="67"/>
      <c r="E130" s="67"/>
      <c r="F130" s="67"/>
      <c r="G130" s="67"/>
      <c r="H130" s="67"/>
      <c r="I130" s="136"/>
      <c r="J130" s="134"/>
      <c r="R130" s="67"/>
      <c r="S130" s="68"/>
      <c r="T130" s="131"/>
      <c r="U130" s="132"/>
      <c r="W130" s="88"/>
      <c r="Y130" s="182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136"/>
      <c r="AK130" s="134"/>
      <c r="AS130" s="67"/>
      <c r="AT130" s="68"/>
      <c r="AU130" s="133"/>
      <c r="AV130" s="132"/>
      <c r="AX130" s="88"/>
      <c r="BA130" s="221"/>
      <c r="BB130" s="221"/>
      <c r="BC130" s="221"/>
      <c r="BD130" s="221"/>
      <c r="BE130" s="221"/>
      <c r="BF130" s="221"/>
      <c r="BG130" s="221"/>
      <c r="BH130" s="221"/>
      <c r="BI130" s="221"/>
    </row>
    <row r="131" spans="2:61" s="61" customFormat="1" x14ac:dyDescent="0.2">
      <c r="B131" s="182"/>
      <c r="C131" s="67"/>
      <c r="D131" s="67"/>
      <c r="E131" s="67"/>
      <c r="F131" s="67"/>
      <c r="G131" s="67"/>
      <c r="H131" s="67"/>
      <c r="I131" s="136"/>
      <c r="J131" s="134"/>
      <c r="R131" s="67"/>
      <c r="S131" s="68"/>
      <c r="T131" s="131"/>
      <c r="U131" s="132"/>
      <c r="W131" s="88"/>
      <c r="Y131" s="182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136"/>
      <c r="AK131" s="134"/>
      <c r="AS131" s="67"/>
      <c r="AT131" s="68"/>
      <c r="AU131" s="133"/>
      <c r="AV131" s="132"/>
      <c r="AX131" s="88"/>
      <c r="BA131" s="221"/>
      <c r="BB131" s="221"/>
      <c r="BC131" s="221"/>
      <c r="BD131" s="221"/>
      <c r="BE131" s="221"/>
      <c r="BF131" s="221"/>
      <c r="BG131" s="221"/>
      <c r="BH131" s="221"/>
      <c r="BI131" s="221"/>
    </row>
    <row r="132" spans="2:61" s="61" customFormat="1" x14ac:dyDescent="0.2">
      <c r="B132" s="182"/>
      <c r="C132" s="67"/>
      <c r="D132" s="67"/>
      <c r="E132" s="67"/>
      <c r="F132" s="67"/>
      <c r="G132" s="67"/>
      <c r="H132" s="67"/>
      <c r="I132" s="136"/>
      <c r="J132" s="134"/>
      <c r="R132" s="67"/>
      <c r="S132" s="68"/>
      <c r="T132" s="131"/>
      <c r="U132" s="132"/>
      <c r="W132" s="88"/>
      <c r="Y132" s="182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136"/>
      <c r="AK132" s="134"/>
      <c r="AS132" s="67"/>
      <c r="AT132" s="68"/>
      <c r="AU132" s="133"/>
      <c r="AV132" s="132"/>
      <c r="AX132" s="88"/>
      <c r="BA132" s="221"/>
      <c r="BB132" s="221"/>
      <c r="BC132" s="221"/>
      <c r="BD132" s="221"/>
      <c r="BE132" s="221"/>
      <c r="BF132" s="221"/>
      <c r="BG132" s="221"/>
      <c r="BH132" s="221"/>
      <c r="BI132" s="221"/>
    </row>
    <row r="133" spans="2:61" s="61" customFormat="1" x14ac:dyDescent="0.2">
      <c r="B133" s="182"/>
      <c r="C133" s="67"/>
      <c r="D133" s="67"/>
      <c r="E133" s="67"/>
      <c r="F133" s="67"/>
      <c r="G133" s="67"/>
      <c r="H133" s="67"/>
      <c r="I133" s="136"/>
      <c r="J133" s="134"/>
      <c r="R133" s="67"/>
      <c r="S133" s="68"/>
      <c r="T133" s="131"/>
      <c r="U133" s="132"/>
      <c r="W133" s="88"/>
      <c r="Y133" s="182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136"/>
      <c r="AK133" s="134"/>
      <c r="AS133" s="67"/>
      <c r="AT133" s="68"/>
      <c r="AU133" s="133"/>
      <c r="AV133" s="132"/>
      <c r="AX133" s="88"/>
      <c r="BA133" s="221"/>
      <c r="BB133" s="221"/>
      <c r="BC133" s="221"/>
      <c r="BD133" s="221"/>
      <c r="BE133" s="221"/>
      <c r="BF133" s="221"/>
      <c r="BG133" s="221"/>
      <c r="BH133" s="221"/>
      <c r="BI133" s="221"/>
    </row>
    <row r="134" spans="2:61" s="61" customFormat="1" x14ac:dyDescent="0.2">
      <c r="B134" s="182"/>
      <c r="C134" s="67"/>
      <c r="D134" s="67"/>
      <c r="E134" s="67"/>
      <c r="F134" s="67"/>
      <c r="G134" s="67"/>
      <c r="H134" s="67"/>
      <c r="I134" s="136"/>
      <c r="J134" s="134"/>
      <c r="R134" s="67"/>
      <c r="S134" s="68"/>
      <c r="T134" s="131"/>
      <c r="U134" s="132"/>
      <c r="W134" s="88"/>
      <c r="Y134" s="182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136"/>
      <c r="AK134" s="134"/>
      <c r="AS134" s="67"/>
      <c r="AT134" s="68"/>
      <c r="AU134" s="133"/>
      <c r="AV134" s="132"/>
      <c r="AX134" s="88"/>
      <c r="BA134" s="221"/>
      <c r="BB134" s="221"/>
      <c r="BC134" s="221"/>
      <c r="BD134" s="221"/>
      <c r="BE134" s="221"/>
      <c r="BF134" s="221"/>
      <c r="BG134" s="221"/>
      <c r="BH134" s="221"/>
      <c r="BI134" s="221"/>
    </row>
    <row r="135" spans="2:61" s="61" customFormat="1" x14ac:dyDescent="0.2">
      <c r="B135" s="182"/>
      <c r="C135" s="67"/>
      <c r="D135" s="67"/>
      <c r="E135" s="67"/>
      <c r="F135" s="67"/>
      <c r="G135" s="67"/>
      <c r="H135" s="67"/>
      <c r="I135" s="136"/>
      <c r="J135" s="134"/>
      <c r="R135" s="67"/>
      <c r="S135" s="68"/>
      <c r="T135" s="131"/>
      <c r="U135" s="132"/>
      <c r="W135" s="88"/>
      <c r="Y135" s="182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136"/>
      <c r="AK135" s="134"/>
      <c r="AS135" s="67"/>
      <c r="AT135" s="68"/>
      <c r="AU135" s="133"/>
      <c r="AV135" s="132"/>
      <c r="AX135" s="88"/>
      <c r="BA135" s="221"/>
      <c r="BB135" s="221"/>
      <c r="BC135" s="221"/>
      <c r="BD135" s="221"/>
      <c r="BE135" s="221"/>
      <c r="BF135" s="221"/>
      <c r="BG135" s="221"/>
      <c r="BH135" s="221"/>
      <c r="BI135" s="221"/>
    </row>
    <row r="136" spans="2:61" s="61" customFormat="1" x14ac:dyDescent="0.2">
      <c r="B136" s="182"/>
      <c r="C136" s="67"/>
      <c r="D136" s="67"/>
      <c r="E136" s="67"/>
      <c r="F136" s="67"/>
      <c r="G136" s="67"/>
      <c r="H136" s="67"/>
      <c r="I136" s="136"/>
      <c r="J136" s="134"/>
      <c r="R136" s="67"/>
      <c r="S136" s="68"/>
      <c r="T136" s="131"/>
      <c r="U136" s="132"/>
      <c r="W136" s="88"/>
      <c r="Y136" s="182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136"/>
      <c r="AK136" s="134"/>
      <c r="AS136" s="67"/>
      <c r="AT136" s="68"/>
      <c r="AU136" s="133"/>
      <c r="AV136" s="132"/>
      <c r="AX136" s="88"/>
      <c r="BA136" s="221"/>
      <c r="BB136" s="221"/>
      <c r="BC136" s="221"/>
      <c r="BD136" s="221"/>
      <c r="BE136" s="221"/>
      <c r="BF136" s="221"/>
      <c r="BG136" s="221"/>
      <c r="BH136" s="221"/>
      <c r="BI136" s="221"/>
    </row>
    <row r="137" spans="2:61" s="61" customFormat="1" x14ac:dyDescent="0.2">
      <c r="B137" s="182"/>
      <c r="C137" s="67"/>
      <c r="D137" s="67"/>
      <c r="E137" s="67"/>
      <c r="F137" s="67"/>
      <c r="G137" s="67"/>
      <c r="H137" s="67"/>
      <c r="I137" s="136"/>
      <c r="J137" s="134"/>
      <c r="R137" s="67"/>
      <c r="S137" s="68"/>
      <c r="T137" s="131"/>
      <c r="U137" s="132"/>
      <c r="W137" s="88"/>
      <c r="Y137" s="182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136"/>
      <c r="AK137" s="134"/>
      <c r="AS137" s="67"/>
      <c r="AT137" s="68"/>
      <c r="AU137" s="133"/>
      <c r="AV137" s="132"/>
      <c r="AX137" s="88"/>
      <c r="BA137" s="221"/>
      <c r="BB137" s="221"/>
      <c r="BC137" s="221"/>
      <c r="BD137" s="221"/>
      <c r="BE137" s="221"/>
      <c r="BF137" s="221"/>
      <c r="BG137" s="221"/>
      <c r="BH137" s="221"/>
      <c r="BI137" s="221"/>
    </row>
    <row r="138" spans="2:61" s="61" customFormat="1" x14ac:dyDescent="0.2">
      <c r="B138" s="182"/>
      <c r="C138" s="67"/>
      <c r="D138" s="67"/>
      <c r="E138" s="67"/>
      <c r="F138" s="67"/>
      <c r="G138" s="67"/>
      <c r="H138" s="67"/>
      <c r="I138" s="136"/>
      <c r="J138" s="134"/>
      <c r="R138" s="67"/>
      <c r="S138" s="68"/>
      <c r="T138" s="131"/>
      <c r="U138" s="132"/>
      <c r="W138" s="88"/>
      <c r="Y138" s="182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136"/>
      <c r="AK138" s="134"/>
      <c r="AS138" s="67"/>
      <c r="AT138" s="68"/>
      <c r="AU138" s="133"/>
      <c r="AV138" s="132"/>
      <c r="AX138" s="88"/>
      <c r="BA138" s="221"/>
      <c r="BB138" s="221"/>
      <c r="BC138" s="221"/>
      <c r="BD138" s="221"/>
      <c r="BE138" s="221"/>
      <c r="BF138" s="221"/>
      <c r="BG138" s="221"/>
      <c r="BH138" s="221"/>
      <c r="BI138" s="221"/>
    </row>
    <row r="139" spans="2:61" s="61" customFormat="1" x14ac:dyDescent="0.2">
      <c r="B139" s="182"/>
      <c r="C139" s="67"/>
      <c r="D139" s="67"/>
      <c r="E139" s="67"/>
      <c r="F139" s="67"/>
      <c r="G139" s="67"/>
      <c r="H139" s="67"/>
      <c r="I139" s="136"/>
      <c r="J139" s="134"/>
      <c r="R139" s="67"/>
      <c r="S139" s="68"/>
      <c r="T139" s="131"/>
      <c r="U139" s="132"/>
      <c r="W139" s="88"/>
      <c r="Y139" s="182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136"/>
      <c r="AK139" s="134"/>
      <c r="AS139" s="67"/>
      <c r="AT139" s="68"/>
      <c r="AU139" s="133"/>
      <c r="AV139" s="132"/>
      <c r="AX139" s="88"/>
      <c r="BA139" s="221"/>
      <c r="BB139" s="221"/>
      <c r="BC139" s="221"/>
      <c r="BD139" s="221"/>
      <c r="BE139" s="221"/>
      <c r="BF139" s="221"/>
      <c r="BG139" s="221"/>
      <c r="BH139" s="221"/>
      <c r="BI139" s="221"/>
    </row>
    <row r="140" spans="2:61" s="61" customFormat="1" x14ac:dyDescent="0.2">
      <c r="B140" s="182"/>
      <c r="C140" s="67"/>
      <c r="D140" s="67"/>
      <c r="E140" s="67"/>
      <c r="F140" s="67"/>
      <c r="G140" s="67"/>
      <c r="H140" s="67"/>
      <c r="I140" s="136"/>
      <c r="J140" s="134"/>
      <c r="R140" s="67"/>
      <c r="S140" s="68"/>
      <c r="T140" s="131"/>
      <c r="U140" s="132"/>
      <c r="W140" s="88"/>
      <c r="Y140" s="182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136"/>
      <c r="AK140" s="134"/>
      <c r="AS140" s="67"/>
      <c r="AT140" s="68"/>
      <c r="AU140" s="133"/>
      <c r="AV140" s="132"/>
      <c r="AX140" s="88"/>
      <c r="BA140" s="221"/>
      <c r="BB140" s="221"/>
      <c r="BC140" s="221"/>
      <c r="BD140" s="221"/>
      <c r="BE140" s="221"/>
      <c r="BF140" s="221"/>
      <c r="BG140" s="221"/>
      <c r="BH140" s="221"/>
      <c r="BI140" s="221"/>
    </row>
    <row r="141" spans="2:61" s="61" customFormat="1" x14ac:dyDescent="0.2">
      <c r="B141" s="182"/>
      <c r="C141" s="67"/>
      <c r="D141" s="67"/>
      <c r="E141" s="67"/>
      <c r="F141" s="67"/>
      <c r="G141" s="67"/>
      <c r="H141" s="67"/>
      <c r="I141" s="136"/>
      <c r="J141" s="134"/>
      <c r="R141" s="67"/>
      <c r="S141" s="68"/>
      <c r="T141" s="131"/>
      <c r="U141" s="132"/>
      <c r="W141" s="88"/>
      <c r="Y141" s="182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136"/>
      <c r="AK141" s="134"/>
      <c r="AS141" s="67"/>
      <c r="AT141" s="68"/>
      <c r="AU141" s="133"/>
      <c r="AV141" s="132"/>
      <c r="AX141" s="88"/>
      <c r="BA141" s="221"/>
      <c r="BB141" s="221"/>
      <c r="BC141" s="221"/>
      <c r="BD141" s="221"/>
      <c r="BE141" s="221"/>
      <c r="BF141" s="221"/>
      <c r="BG141" s="221"/>
      <c r="BH141" s="221"/>
      <c r="BI141" s="221"/>
    </row>
    <row r="142" spans="2:61" s="61" customFormat="1" x14ac:dyDescent="0.2">
      <c r="B142" s="182"/>
      <c r="C142" s="67"/>
      <c r="D142" s="67"/>
      <c r="E142" s="67"/>
      <c r="F142" s="67"/>
      <c r="G142" s="67"/>
      <c r="H142" s="67"/>
      <c r="I142" s="136"/>
      <c r="J142" s="134"/>
      <c r="R142" s="67"/>
      <c r="S142" s="68"/>
      <c r="T142" s="131"/>
      <c r="U142" s="132"/>
      <c r="W142" s="88"/>
      <c r="Y142" s="182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136"/>
      <c r="AK142" s="134"/>
      <c r="AS142" s="67"/>
      <c r="AT142" s="68"/>
      <c r="AU142" s="133"/>
      <c r="AV142" s="132"/>
      <c r="AX142" s="88"/>
      <c r="BA142" s="221"/>
      <c r="BB142" s="221"/>
      <c r="BC142" s="221"/>
      <c r="BD142" s="221"/>
      <c r="BE142" s="221"/>
      <c r="BF142" s="221"/>
      <c r="BG142" s="221"/>
      <c r="BH142" s="221"/>
      <c r="BI142" s="221"/>
    </row>
    <row r="143" spans="2:61" s="61" customFormat="1" x14ac:dyDescent="0.2">
      <c r="B143" s="182"/>
      <c r="C143" s="67"/>
      <c r="D143" s="67"/>
      <c r="E143" s="67"/>
      <c r="F143" s="67"/>
      <c r="G143" s="67"/>
      <c r="H143" s="67"/>
      <c r="I143" s="136"/>
      <c r="J143" s="134"/>
      <c r="R143" s="67"/>
      <c r="S143" s="68"/>
      <c r="T143" s="131"/>
      <c r="U143" s="132"/>
      <c r="W143" s="88"/>
      <c r="Y143" s="182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136"/>
      <c r="AK143" s="134"/>
      <c r="AS143" s="67"/>
      <c r="AT143" s="68"/>
      <c r="AU143" s="133"/>
      <c r="AV143" s="132"/>
      <c r="AX143" s="88"/>
      <c r="BA143" s="221"/>
      <c r="BB143" s="221"/>
      <c r="BC143" s="221"/>
      <c r="BD143" s="221"/>
      <c r="BE143" s="221"/>
      <c r="BF143" s="221"/>
      <c r="BG143" s="221"/>
      <c r="BH143" s="221"/>
      <c r="BI143" s="221"/>
    </row>
    <row r="144" spans="2:61" s="61" customFormat="1" x14ac:dyDescent="0.2">
      <c r="B144" s="182"/>
      <c r="C144" s="67"/>
      <c r="D144" s="67"/>
      <c r="E144" s="67"/>
      <c r="F144" s="67"/>
      <c r="G144" s="67"/>
      <c r="H144" s="67"/>
      <c r="I144" s="136"/>
      <c r="J144" s="134"/>
      <c r="R144" s="67"/>
      <c r="S144" s="68"/>
      <c r="T144" s="131"/>
      <c r="U144" s="132"/>
      <c r="W144" s="88"/>
      <c r="Y144" s="182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136"/>
      <c r="AK144" s="134"/>
      <c r="AS144" s="67"/>
      <c r="AT144" s="68"/>
      <c r="AU144" s="133"/>
      <c r="AV144" s="132"/>
      <c r="AX144" s="88"/>
      <c r="BA144" s="221"/>
      <c r="BB144" s="221"/>
      <c r="BC144" s="221"/>
      <c r="BD144" s="221"/>
      <c r="BE144" s="221"/>
      <c r="BF144" s="221"/>
      <c r="BG144" s="221"/>
      <c r="BH144" s="221"/>
      <c r="BI144" s="221"/>
    </row>
    <row r="145" spans="2:61" s="61" customFormat="1" x14ac:dyDescent="0.2">
      <c r="B145" s="182"/>
      <c r="C145" s="67"/>
      <c r="D145" s="137" t="s">
        <v>40</v>
      </c>
      <c r="E145" s="67"/>
      <c r="F145" s="6"/>
      <c r="G145" s="6"/>
      <c r="H145" s="67"/>
      <c r="I145" s="136"/>
      <c r="J145" s="134"/>
      <c r="R145" s="67"/>
      <c r="S145" s="68"/>
      <c r="T145" s="131"/>
      <c r="U145" s="132"/>
      <c r="W145" s="88"/>
      <c r="Y145" s="182"/>
      <c r="Z145" s="67"/>
      <c r="AA145" s="137" t="s">
        <v>40</v>
      </c>
      <c r="AB145" s="67"/>
      <c r="AC145" s="6"/>
      <c r="AD145" s="6"/>
      <c r="AE145" s="6"/>
      <c r="AF145" s="6"/>
      <c r="AG145" s="6"/>
      <c r="AH145" s="6"/>
      <c r="AI145" s="67"/>
      <c r="AJ145" s="136"/>
      <c r="AK145" s="134"/>
      <c r="AS145" s="67"/>
      <c r="AT145" s="68"/>
      <c r="AU145" s="133"/>
      <c r="AV145" s="132"/>
      <c r="AX145" s="88"/>
      <c r="BA145" s="221"/>
      <c r="BB145" s="221"/>
      <c r="BC145" s="221"/>
      <c r="BD145" s="221"/>
      <c r="BE145" s="221"/>
      <c r="BF145" s="221"/>
      <c r="BG145" s="221"/>
      <c r="BH145" s="221"/>
      <c r="BI145" s="221"/>
    </row>
    <row r="146" spans="2:61" s="61" customFormat="1" x14ac:dyDescent="0.2">
      <c r="B146" s="182"/>
      <c r="C146" s="67"/>
      <c r="D146" s="7"/>
      <c r="E146" s="138" t="s">
        <v>19</v>
      </c>
      <c r="F146" s="138" t="s">
        <v>20</v>
      </c>
      <c r="G146" s="8" t="s">
        <v>21</v>
      </c>
      <c r="H146" s="67"/>
      <c r="I146" s="136"/>
      <c r="J146" s="134"/>
      <c r="R146" s="67"/>
      <c r="S146" s="68"/>
      <c r="T146" s="131"/>
      <c r="U146" s="132"/>
      <c r="W146" s="88"/>
      <c r="Y146" s="182"/>
      <c r="Z146" s="67"/>
      <c r="AA146" s="7"/>
      <c r="AB146" s="138" t="s">
        <v>19</v>
      </c>
      <c r="AC146" s="138" t="s">
        <v>20</v>
      </c>
      <c r="AD146" s="138"/>
      <c r="AE146" s="138"/>
      <c r="AF146" s="138"/>
      <c r="AG146" s="138"/>
      <c r="AH146" s="8" t="s">
        <v>21</v>
      </c>
      <c r="AI146" s="67"/>
      <c r="AJ146" s="136"/>
      <c r="AK146" s="134"/>
      <c r="AS146" s="67"/>
      <c r="AT146" s="68"/>
      <c r="AU146" s="133"/>
      <c r="AV146" s="132"/>
      <c r="AX146" s="88"/>
      <c r="BA146" s="221"/>
      <c r="BB146" s="221"/>
      <c r="BC146" s="221"/>
      <c r="BD146" s="221"/>
      <c r="BE146" s="221"/>
      <c r="BF146" s="221"/>
      <c r="BG146" s="221"/>
      <c r="BH146" s="221"/>
      <c r="BI146" s="221"/>
    </row>
    <row r="147" spans="2:61" s="61" customFormat="1" x14ac:dyDescent="0.2">
      <c r="B147" s="182"/>
      <c r="C147" s="67"/>
      <c r="D147" s="139" t="s">
        <v>0</v>
      </c>
      <c r="E147" s="140">
        <v>57</v>
      </c>
      <c r="F147" s="141">
        <v>-23</v>
      </c>
      <c r="G147" s="142">
        <v>-27</v>
      </c>
      <c r="H147" s="67"/>
      <c r="I147" s="136"/>
      <c r="J147" s="134"/>
      <c r="R147" s="67"/>
      <c r="S147" s="68"/>
      <c r="T147" s="131"/>
      <c r="U147" s="132"/>
      <c r="W147" s="88"/>
      <c r="Y147" s="182"/>
      <c r="Z147" s="67"/>
      <c r="AA147" s="139" t="s">
        <v>0</v>
      </c>
      <c r="AB147" s="140">
        <v>57</v>
      </c>
      <c r="AC147" s="141">
        <v>-23</v>
      </c>
      <c r="AD147" s="141"/>
      <c r="AE147" s="141"/>
      <c r="AF147" s="141"/>
      <c r="AG147" s="141"/>
      <c r="AH147" s="142">
        <v>-27</v>
      </c>
      <c r="AI147" s="67"/>
      <c r="AJ147" s="136"/>
      <c r="AK147" s="134"/>
      <c r="AS147" s="67"/>
      <c r="AT147" s="68"/>
      <c r="AU147" s="133"/>
      <c r="AV147" s="132"/>
      <c r="AX147" s="88"/>
      <c r="BA147" s="221"/>
      <c r="BB147" s="221"/>
      <c r="BC147" s="221"/>
      <c r="BD147" s="221"/>
      <c r="BE147" s="221"/>
      <c r="BF147" s="221"/>
      <c r="BG147" s="221"/>
      <c r="BH147" s="221"/>
      <c r="BI147" s="221"/>
    </row>
    <row r="148" spans="2:61" s="61" customFormat="1" x14ac:dyDescent="0.2">
      <c r="B148" s="182"/>
      <c r="C148" s="67"/>
      <c r="D148" s="143" t="s">
        <v>1</v>
      </c>
      <c r="E148" s="144">
        <v>54</v>
      </c>
      <c r="F148" s="145">
        <v>44</v>
      </c>
      <c r="G148" s="146">
        <v>-1</v>
      </c>
      <c r="H148" s="67"/>
      <c r="I148" s="136"/>
      <c r="J148" s="134"/>
      <c r="R148" s="67"/>
      <c r="S148" s="68"/>
      <c r="T148" s="131"/>
      <c r="U148" s="132"/>
      <c r="W148" s="88"/>
      <c r="Y148" s="182"/>
      <c r="Z148" s="67"/>
      <c r="AA148" s="143" t="s">
        <v>1</v>
      </c>
      <c r="AB148" s="144">
        <v>54</v>
      </c>
      <c r="AC148" s="145">
        <v>44</v>
      </c>
      <c r="AD148" s="145"/>
      <c r="AE148" s="145"/>
      <c r="AF148" s="145"/>
      <c r="AG148" s="145"/>
      <c r="AH148" s="146">
        <v>-1</v>
      </c>
      <c r="AI148" s="67"/>
      <c r="AJ148" s="136"/>
      <c r="AK148" s="134"/>
      <c r="AS148" s="67"/>
      <c r="AT148" s="68"/>
      <c r="AU148" s="133"/>
      <c r="AV148" s="132"/>
      <c r="AX148" s="88"/>
      <c r="BA148" s="221"/>
      <c r="BB148" s="221"/>
      <c r="BC148" s="221"/>
      <c r="BD148" s="221"/>
      <c r="BE148" s="221"/>
      <c r="BF148" s="221"/>
      <c r="BG148" s="221"/>
      <c r="BH148" s="221"/>
      <c r="BI148" s="221"/>
    </row>
    <row r="149" spans="2:61" s="61" customFormat="1" x14ac:dyDescent="0.2">
      <c r="B149" s="182"/>
      <c r="C149" s="67"/>
      <c r="D149" s="143" t="s">
        <v>2</v>
      </c>
      <c r="E149" s="144">
        <v>78</v>
      </c>
      <c r="F149" s="145">
        <v>-3</v>
      </c>
      <c r="G149" s="146">
        <v>58</v>
      </c>
      <c r="H149" s="67"/>
      <c r="I149" s="136"/>
      <c r="J149" s="134"/>
      <c r="R149" s="67"/>
      <c r="S149" s="68"/>
      <c r="T149" s="131"/>
      <c r="U149" s="132"/>
      <c r="W149" s="88"/>
      <c r="Y149" s="182"/>
      <c r="Z149" s="67"/>
      <c r="AA149" s="143" t="s">
        <v>2</v>
      </c>
      <c r="AB149" s="144">
        <v>78</v>
      </c>
      <c r="AC149" s="145">
        <v>-3</v>
      </c>
      <c r="AD149" s="145"/>
      <c r="AE149" s="145"/>
      <c r="AF149" s="145"/>
      <c r="AG149" s="145"/>
      <c r="AH149" s="146">
        <v>58</v>
      </c>
      <c r="AI149" s="67"/>
      <c r="AJ149" s="136"/>
      <c r="AK149" s="134"/>
      <c r="AS149" s="67"/>
      <c r="AT149" s="68"/>
      <c r="AU149" s="133"/>
      <c r="AV149" s="132"/>
      <c r="AX149" s="88"/>
      <c r="BA149" s="221"/>
      <c r="BB149" s="221"/>
      <c r="BC149" s="221"/>
      <c r="BD149" s="221"/>
      <c r="BE149" s="221"/>
      <c r="BF149" s="221"/>
      <c r="BG149" s="221"/>
      <c r="BH149" s="221"/>
      <c r="BI149" s="221"/>
    </row>
    <row r="150" spans="2:61" s="61" customFormat="1" x14ac:dyDescent="0.2">
      <c r="B150" s="182"/>
      <c r="C150" s="67"/>
      <c r="D150" s="143" t="s">
        <v>39</v>
      </c>
      <c r="E150" s="144">
        <v>36</v>
      </c>
      <c r="F150" s="145">
        <v>1</v>
      </c>
      <c r="G150" s="146">
        <v>4</v>
      </c>
      <c r="H150" s="67"/>
      <c r="I150" s="136"/>
      <c r="J150" s="134"/>
      <c r="R150" s="67"/>
      <c r="S150" s="68"/>
      <c r="T150" s="131"/>
      <c r="U150" s="132"/>
      <c r="W150" s="88"/>
      <c r="Y150" s="182"/>
      <c r="Z150" s="67"/>
      <c r="AA150" s="143" t="s">
        <v>39</v>
      </c>
      <c r="AB150" s="144">
        <v>36</v>
      </c>
      <c r="AC150" s="145">
        <v>1</v>
      </c>
      <c r="AD150" s="145"/>
      <c r="AE150" s="145"/>
      <c r="AF150" s="145"/>
      <c r="AG150" s="145"/>
      <c r="AH150" s="146">
        <v>4</v>
      </c>
      <c r="AI150" s="67"/>
      <c r="AJ150" s="136"/>
      <c r="AK150" s="134"/>
      <c r="AS150" s="67"/>
      <c r="AT150" s="68"/>
      <c r="AU150" s="133"/>
      <c r="AV150" s="132"/>
      <c r="AX150" s="88"/>
      <c r="BA150" s="221"/>
      <c r="BB150" s="221"/>
      <c r="BC150" s="221"/>
      <c r="BD150" s="221"/>
      <c r="BE150" s="221"/>
      <c r="BF150" s="221"/>
      <c r="BG150" s="221"/>
      <c r="BH150" s="221"/>
      <c r="BI150" s="221"/>
    </row>
    <row r="151" spans="2:61" s="61" customFormat="1" x14ac:dyDescent="0.2">
      <c r="B151" s="182"/>
      <c r="C151" s="67"/>
      <c r="D151" s="143" t="s">
        <v>25</v>
      </c>
      <c r="E151" s="144">
        <v>52</v>
      </c>
      <c r="F151" s="145">
        <v>41</v>
      </c>
      <c r="G151" s="146">
        <v>25</v>
      </c>
      <c r="H151" s="67"/>
      <c r="I151" s="136"/>
      <c r="J151" s="134"/>
      <c r="R151" s="67"/>
      <c r="S151" s="68"/>
      <c r="T151" s="131"/>
      <c r="U151" s="132"/>
      <c r="W151" s="88"/>
      <c r="Y151" s="182"/>
      <c r="Z151" s="67"/>
      <c r="AA151" s="143" t="s">
        <v>25</v>
      </c>
      <c r="AB151" s="144">
        <v>52</v>
      </c>
      <c r="AC151" s="145">
        <v>41</v>
      </c>
      <c r="AD151" s="145"/>
      <c r="AE151" s="145"/>
      <c r="AF151" s="145"/>
      <c r="AG151" s="145"/>
      <c r="AH151" s="146">
        <v>25</v>
      </c>
      <c r="AI151" s="67"/>
      <c r="AJ151" s="136"/>
      <c r="AK151" s="134"/>
      <c r="AS151" s="67"/>
      <c r="AT151" s="68"/>
      <c r="AU151" s="133"/>
      <c r="AV151" s="132"/>
      <c r="AX151" s="88"/>
      <c r="BA151" s="221"/>
      <c r="BB151" s="221"/>
      <c r="BC151" s="221"/>
      <c r="BD151" s="221"/>
      <c r="BE151" s="221"/>
      <c r="BF151" s="221"/>
      <c r="BG151" s="221"/>
      <c r="BH151" s="221"/>
      <c r="BI151" s="221"/>
    </row>
    <row r="152" spans="2:61" s="61" customFormat="1" x14ac:dyDescent="0.2">
      <c r="B152" s="182"/>
      <c r="C152" s="67"/>
      <c r="D152" s="143" t="s">
        <v>22</v>
      </c>
      <c r="E152" s="144">
        <v>53</v>
      </c>
      <c r="F152" s="145">
        <v>-34</v>
      </c>
      <c r="G152" s="146">
        <v>17</v>
      </c>
      <c r="H152" s="67"/>
      <c r="I152" s="136"/>
      <c r="J152" s="134"/>
      <c r="R152" s="67"/>
      <c r="S152" s="68"/>
      <c r="T152" s="131"/>
      <c r="U152" s="132"/>
      <c r="W152" s="88"/>
      <c r="Y152" s="182"/>
      <c r="Z152" s="67"/>
      <c r="AA152" s="143" t="s">
        <v>22</v>
      </c>
      <c r="AB152" s="144">
        <v>53</v>
      </c>
      <c r="AC152" s="145">
        <v>-34</v>
      </c>
      <c r="AD152" s="145"/>
      <c r="AE152" s="145"/>
      <c r="AF152" s="145"/>
      <c r="AG152" s="145"/>
      <c r="AH152" s="146">
        <v>17</v>
      </c>
      <c r="AI152" s="67"/>
      <c r="AJ152" s="136"/>
      <c r="AK152" s="134"/>
      <c r="AS152" s="67"/>
      <c r="AT152" s="68"/>
      <c r="AU152" s="133"/>
      <c r="AV152" s="132"/>
      <c r="AX152" s="88"/>
      <c r="BA152" s="221"/>
      <c r="BB152" s="221"/>
      <c r="BC152" s="221"/>
      <c r="BD152" s="221"/>
      <c r="BE152" s="221"/>
      <c r="BF152" s="221"/>
      <c r="BG152" s="221"/>
      <c r="BH152" s="221"/>
      <c r="BI152" s="221"/>
    </row>
    <row r="153" spans="2:61" s="61" customFormat="1" x14ac:dyDescent="0.2">
      <c r="B153" s="182"/>
      <c r="C153" s="67"/>
      <c r="D153" s="143" t="s">
        <v>21</v>
      </c>
      <c r="E153" s="144">
        <v>41</v>
      </c>
      <c r="F153" s="145">
        <v>7</v>
      </c>
      <c r="G153" s="146">
        <v>-22</v>
      </c>
      <c r="H153" s="67"/>
      <c r="I153" s="136"/>
      <c r="J153" s="134"/>
      <c r="R153" s="67"/>
      <c r="S153" s="68"/>
      <c r="T153" s="131"/>
      <c r="U153" s="132"/>
      <c r="W153" s="88"/>
      <c r="Y153" s="182"/>
      <c r="Z153" s="67"/>
      <c r="AA153" s="143" t="s">
        <v>21</v>
      </c>
      <c r="AB153" s="144">
        <v>41</v>
      </c>
      <c r="AC153" s="145">
        <v>7</v>
      </c>
      <c r="AD153" s="145"/>
      <c r="AE153" s="145"/>
      <c r="AF153" s="145"/>
      <c r="AG153" s="145"/>
      <c r="AH153" s="146">
        <v>-22</v>
      </c>
      <c r="AI153" s="67"/>
      <c r="AJ153" s="136"/>
      <c r="AK153" s="134"/>
      <c r="AS153" s="67"/>
      <c r="AT153" s="68"/>
      <c r="AU153" s="133"/>
      <c r="AV153" s="132"/>
      <c r="AX153" s="88"/>
      <c r="BA153" s="221"/>
      <c r="BB153" s="221"/>
      <c r="BC153" s="221"/>
      <c r="BD153" s="221"/>
      <c r="BE153" s="221"/>
      <c r="BF153" s="221"/>
      <c r="BG153" s="221"/>
      <c r="BH153" s="221"/>
      <c r="BI153" s="221"/>
    </row>
    <row r="154" spans="2:61" s="61" customFormat="1" x14ac:dyDescent="0.2">
      <c r="B154" s="182"/>
      <c r="C154" s="67"/>
      <c r="D154" s="143" t="s">
        <v>41</v>
      </c>
      <c r="E154" s="144">
        <v>34</v>
      </c>
      <c r="F154" s="145">
        <v>1</v>
      </c>
      <c r="G154" s="146">
        <v>2</v>
      </c>
      <c r="H154" s="67"/>
      <c r="I154" s="136"/>
      <c r="J154" s="134"/>
      <c r="R154" s="67"/>
      <c r="S154" s="68"/>
      <c r="T154" s="131"/>
      <c r="U154" s="132"/>
      <c r="W154" s="88"/>
      <c r="Y154" s="182"/>
      <c r="Z154" s="67"/>
      <c r="AA154" s="143" t="s">
        <v>41</v>
      </c>
      <c r="AB154" s="144">
        <v>34</v>
      </c>
      <c r="AC154" s="145">
        <v>1</v>
      </c>
      <c r="AD154" s="145"/>
      <c r="AE154" s="145"/>
      <c r="AF154" s="145"/>
      <c r="AG154" s="145"/>
      <c r="AH154" s="146">
        <v>2</v>
      </c>
      <c r="AI154" s="67"/>
      <c r="AJ154" s="136"/>
      <c r="AK154" s="134"/>
      <c r="AS154" s="67"/>
      <c r="AT154" s="68"/>
      <c r="AU154" s="133"/>
      <c r="AV154" s="132"/>
      <c r="AX154" s="88"/>
      <c r="BA154" s="221"/>
      <c r="BB154" s="221"/>
      <c r="BC154" s="221"/>
      <c r="BD154" s="221"/>
      <c r="BE154" s="221"/>
      <c r="BF154" s="221"/>
      <c r="BG154" s="221"/>
      <c r="BH154" s="221"/>
      <c r="BI154" s="221"/>
    </row>
    <row r="155" spans="2:61" s="61" customFormat="1" ht="22.5" x14ac:dyDescent="0.2">
      <c r="B155" s="182"/>
      <c r="C155" s="67"/>
      <c r="D155" s="9" t="s">
        <v>26</v>
      </c>
      <c r="E155" s="147">
        <v>82</v>
      </c>
      <c r="F155" s="148">
        <v>0</v>
      </c>
      <c r="G155" s="149">
        <v>3</v>
      </c>
      <c r="H155" s="67"/>
      <c r="I155" s="136"/>
      <c r="J155" s="134"/>
      <c r="R155" s="67"/>
      <c r="S155" s="68"/>
      <c r="T155" s="131"/>
      <c r="U155" s="132"/>
      <c r="W155" s="88"/>
      <c r="Y155" s="182"/>
      <c r="Z155" s="67"/>
      <c r="AA155" s="9" t="s">
        <v>26</v>
      </c>
      <c r="AB155" s="147">
        <v>82</v>
      </c>
      <c r="AC155" s="148">
        <v>0</v>
      </c>
      <c r="AD155" s="148"/>
      <c r="AE155" s="148"/>
      <c r="AF155" s="148"/>
      <c r="AG155" s="148"/>
      <c r="AH155" s="149">
        <v>3</v>
      </c>
      <c r="AI155" s="67"/>
      <c r="AJ155" s="136"/>
      <c r="AK155" s="134"/>
      <c r="AS155" s="67"/>
      <c r="AT155" s="68"/>
      <c r="AU155" s="133"/>
      <c r="AV155" s="132"/>
      <c r="AX155" s="88"/>
      <c r="BA155" s="221"/>
      <c r="BB155" s="221"/>
      <c r="BC155" s="221"/>
      <c r="BD155" s="221"/>
      <c r="BE155" s="221"/>
      <c r="BF155" s="221"/>
      <c r="BG155" s="221"/>
      <c r="BH155" s="221"/>
      <c r="BI155" s="221"/>
    </row>
    <row r="156" spans="2:61" s="61" customFormat="1" x14ac:dyDescent="0.2">
      <c r="B156" s="182"/>
      <c r="C156" s="67"/>
      <c r="D156" s="67"/>
      <c r="E156" s="67"/>
      <c r="F156" s="67"/>
      <c r="G156" s="67"/>
      <c r="H156" s="67"/>
      <c r="I156" s="136"/>
      <c r="J156" s="134"/>
      <c r="R156" s="67"/>
      <c r="S156" s="68"/>
      <c r="T156" s="131"/>
      <c r="U156" s="132"/>
      <c r="W156" s="88"/>
      <c r="Y156" s="182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136"/>
      <c r="AK156" s="134"/>
      <c r="AS156" s="67"/>
      <c r="AT156" s="68"/>
      <c r="AU156" s="133"/>
      <c r="AV156" s="132"/>
      <c r="AX156" s="88"/>
      <c r="BA156" s="221"/>
      <c r="BB156" s="221"/>
      <c r="BC156" s="221"/>
      <c r="BD156" s="221"/>
      <c r="BE156" s="221"/>
      <c r="BF156" s="221"/>
      <c r="BG156" s="221"/>
      <c r="BH156" s="221"/>
      <c r="BI156" s="221"/>
    </row>
    <row r="157" spans="2:61" s="61" customFormat="1" x14ac:dyDescent="0.2">
      <c r="B157" s="182"/>
      <c r="C157" s="67"/>
      <c r="D157" s="67"/>
      <c r="E157" s="67"/>
      <c r="F157" s="67"/>
      <c r="G157" s="67"/>
      <c r="H157" s="67"/>
      <c r="I157" s="136"/>
      <c r="J157" s="134"/>
      <c r="R157" s="67"/>
      <c r="S157" s="68"/>
      <c r="T157" s="131"/>
      <c r="U157" s="132"/>
      <c r="W157" s="88"/>
      <c r="Y157" s="182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136"/>
      <c r="AK157" s="134"/>
      <c r="AS157" s="67"/>
      <c r="AT157" s="68"/>
      <c r="AU157" s="133"/>
      <c r="AV157" s="132"/>
      <c r="AX157" s="88"/>
      <c r="BA157" s="221"/>
      <c r="BB157" s="221"/>
      <c r="BC157" s="221"/>
      <c r="BD157" s="221"/>
      <c r="BE157" s="221"/>
      <c r="BF157" s="221"/>
      <c r="BG157" s="221"/>
      <c r="BH157" s="221"/>
      <c r="BI157" s="221"/>
    </row>
    <row r="158" spans="2:61" s="61" customFormat="1" x14ac:dyDescent="0.2">
      <c r="B158" s="182"/>
      <c r="C158" s="67"/>
      <c r="D158" s="67"/>
      <c r="E158" s="67"/>
      <c r="F158" s="67"/>
      <c r="G158" s="67"/>
      <c r="H158" s="67"/>
      <c r="I158" s="136"/>
      <c r="J158" s="134"/>
      <c r="R158" s="67"/>
      <c r="S158" s="68"/>
      <c r="T158" s="131"/>
      <c r="U158" s="132"/>
      <c r="W158" s="88"/>
      <c r="Y158" s="182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136"/>
      <c r="AK158" s="134"/>
      <c r="AS158" s="67"/>
      <c r="AT158" s="68"/>
      <c r="AU158" s="133"/>
      <c r="AV158" s="132"/>
      <c r="AX158" s="88"/>
      <c r="BA158" s="221"/>
      <c r="BB158" s="221"/>
      <c r="BC158" s="221"/>
      <c r="BD158" s="221"/>
      <c r="BE158" s="221"/>
      <c r="BF158" s="221"/>
      <c r="BG158" s="221"/>
      <c r="BH158" s="221"/>
      <c r="BI158" s="221"/>
    </row>
    <row r="159" spans="2:61" s="61" customFormat="1" x14ac:dyDescent="0.2">
      <c r="B159" s="182"/>
      <c r="C159" s="67"/>
      <c r="D159" s="67"/>
      <c r="E159" s="67"/>
      <c r="F159" s="67"/>
      <c r="G159" s="67"/>
      <c r="H159" s="67"/>
      <c r="I159" s="136"/>
      <c r="J159" s="134"/>
      <c r="R159" s="67"/>
      <c r="S159" s="68"/>
      <c r="T159" s="131"/>
      <c r="U159" s="132"/>
      <c r="W159" s="88"/>
      <c r="Y159" s="182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136"/>
      <c r="AK159" s="134"/>
      <c r="AS159" s="67"/>
      <c r="AT159" s="68"/>
      <c r="AU159" s="133"/>
      <c r="AV159" s="132"/>
      <c r="AX159" s="88"/>
      <c r="BA159" s="221"/>
      <c r="BB159" s="221"/>
      <c r="BC159" s="221"/>
      <c r="BD159" s="221"/>
      <c r="BE159" s="221"/>
      <c r="BF159" s="221"/>
      <c r="BG159" s="221"/>
      <c r="BH159" s="221"/>
      <c r="BI159" s="221"/>
    </row>
    <row r="160" spans="2:61" s="61" customFormat="1" x14ac:dyDescent="0.2">
      <c r="B160" s="182"/>
      <c r="C160" s="67"/>
      <c r="D160" s="67"/>
      <c r="E160" s="67"/>
      <c r="F160" s="67"/>
      <c r="G160" s="67"/>
      <c r="H160" s="67"/>
      <c r="I160" s="136"/>
      <c r="J160" s="134"/>
      <c r="R160" s="67"/>
      <c r="S160" s="68"/>
      <c r="T160" s="131"/>
      <c r="U160" s="132"/>
      <c r="W160" s="88"/>
      <c r="Y160" s="182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136"/>
      <c r="AK160" s="134"/>
      <c r="AS160" s="67"/>
      <c r="AT160" s="68"/>
      <c r="AU160" s="133"/>
      <c r="AV160" s="132"/>
      <c r="AX160" s="88"/>
      <c r="BA160" s="221"/>
      <c r="BB160" s="221"/>
      <c r="BC160" s="221"/>
      <c r="BD160" s="221"/>
      <c r="BE160" s="221"/>
      <c r="BF160" s="221"/>
      <c r="BG160" s="221"/>
      <c r="BH160" s="221"/>
      <c r="BI160" s="221"/>
    </row>
    <row r="161" spans="2:61" s="61" customFormat="1" x14ac:dyDescent="0.2">
      <c r="B161" s="182"/>
      <c r="C161" s="67"/>
      <c r="D161" s="67"/>
      <c r="E161" s="67"/>
      <c r="F161" s="67"/>
      <c r="G161" s="67"/>
      <c r="H161" s="67"/>
      <c r="I161" s="136"/>
      <c r="J161" s="134"/>
      <c r="R161" s="67"/>
      <c r="S161" s="68"/>
      <c r="T161" s="131"/>
      <c r="U161" s="132"/>
      <c r="W161" s="88"/>
      <c r="Y161" s="182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136"/>
      <c r="AK161" s="134"/>
      <c r="AS161" s="67"/>
      <c r="AT161" s="68"/>
      <c r="AU161" s="133"/>
      <c r="AV161" s="132"/>
      <c r="AX161" s="88"/>
      <c r="BA161" s="221"/>
      <c r="BB161" s="221"/>
      <c r="BC161" s="221"/>
      <c r="BD161" s="221"/>
      <c r="BE161" s="221"/>
      <c r="BF161" s="221"/>
      <c r="BG161" s="221"/>
      <c r="BH161" s="221"/>
      <c r="BI161" s="221"/>
    </row>
    <row r="162" spans="2:61" s="61" customFormat="1" x14ac:dyDescent="0.2">
      <c r="B162" s="182"/>
      <c r="C162" s="67"/>
      <c r="D162" s="67"/>
      <c r="E162" s="67"/>
      <c r="F162" s="67"/>
      <c r="G162" s="67"/>
      <c r="H162" s="67"/>
      <c r="I162" s="136"/>
      <c r="J162" s="134"/>
      <c r="R162" s="67"/>
      <c r="S162" s="68"/>
      <c r="T162" s="131"/>
      <c r="U162" s="132"/>
      <c r="W162" s="88"/>
      <c r="Y162" s="182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136"/>
      <c r="AK162" s="134"/>
      <c r="AS162" s="67"/>
      <c r="AT162" s="68"/>
      <c r="AU162" s="133"/>
      <c r="AV162" s="132"/>
      <c r="AX162" s="88"/>
      <c r="BA162" s="221"/>
      <c r="BB162" s="221"/>
      <c r="BC162" s="221"/>
      <c r="BD162" s="221"/>
      <c r="BE162" s="221"/>
      <c r="BF162" s="221"/>
      <c r="BG162" s="221"/>
      <c r="BH162" s="221"/>
      <c r="BI162" s="221"/>
    </row>
    <row r="163" spans="2:61" s="61" customFormat="1" x14ac:dyDescent="0.2">
      <c r="B163" s="182"/>
      <c r="C163" s="67"/>
      <c r="D163" s="67"/>
      <c r="E163" s="67"/>
      <c r="F163" s="67"/>
      <c r="G163" s="67"/>
      <c r="H163" s="67"/>
      <c r="I163" s="136"/>
      <c r="J163" s="134"/>
      <c r="R163" s="67"/>
      <c r="S163" s="68"/>
      <c r="T163" s="131"/>
      <c r="U163" s="132"/>
      <c r="W163" s="88"/>
      <c r="Y163" s="182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136"/>
      <c r="AK163" s="134"/>
      <c r="AS163" s="67"/>
      <c r="AT163" s="68"/>
      <c r="AU163" s="133"/>
      <c r="AV163" s="132"/>
      <c r="AX163" s="88"/>
      <c r="BA163" s="221"/>
      <c r="BB163" s="221"/>
      <c r="BC163" s="221"/>
      <c r="BD163" s="221"/>
      <c r="BE163" s="221"/>
      <c r="BF163" s="221"/>
      <c r="BG163" s="221"/>
      <c r="BH163" s="221"/>
      <c r="BI163" s="221"/>
    </row>
    <row r="164" spans="2:61" s="61" customFormat="1" x14ac:dyDescent="0.2">
      <c r="B164" s="182"/>
      <c r="C164" s="67"/>
      <c r="D164" s="67"/>
      <c r="E164" s="67"/>
      <c r="F164" s="67"/>
      <c r="G164" s="67"/>
      <c r="H164" s="67"/>
      <c r="I164" s="136"/>
      <c r="J164" s="134"/>
      <c r="R164" s="67"/>
      <c r="S164" s="68"/>
      <c r="T164" s="131"/>
      <c r="U164" s="132"/>
      <c r="W164" s="88"/>
      <c r="Y164" s="182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136"/>
      <c r="AK164" s="134"/>
      <c r="AS164" s="67"/>
      <c r="AT164" s="68"/>
      <c r="AU164" s="133"/>
      <c r="AV164" s="132"/>
      <c r="AX164" s="88"/>
      <c r="BA164" s="221"/>
      <c r="BB164" s="221"/>
      <c r="BC164" s="221"/>
      <c r="BD164" s="221"/>
      <c r="BE164" s="221"/>
      <c r="BF164" s="221"/>
      <c r="BG164" s="221"/>
      <c r="BH164" s="221"/>
      <c r="BI164" s="221"/>
    </row>
    <row r="165" spans="2:61" s="61" customFormat="1" x14ac:dyDescent="0.2">
      <c r="B165" s="182"/>
      <c r="C165" s="67"/>
      <c r="D165" s="67"/>
      <c r="E165" s="67"/>
      <c r="F165" s="67"/>
      <c r="G165" s="67"/>
      <c r="H165" s="67"/>
      <c r="I165" s="136"/>
      <c r="J165" s="134"/>
      <c r="R165" s="67"/>
      <c r="S165" s="68"/>
      <c r="T165" s="131"/>
      <c r="U165" s="132"/>
      <c r="W165" s="88"/>
      <c r="Y165" s="182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136"/>
      <c r="AK165" s="134"/>
      <c r="AS165" s="67"/>
      <c r="AT165" s="68"/>
      <c r="AU165" s="133"/>
      <c r="AV165" s="132"/>
      <c r="AX165" s="88"/>
      <c r="BA165" s="221"/>
      <c r="BB165" s="221"/>
      <c r="BC165" s="221"/>
      <c r="BD165" s="221"/>
      <c r="BE165" s="221"/>
      <c r="BF165" s="221"/>
      <c r="BG165" s="221"/>
      <c r="BH165" s="221"/>
      <c r="BI165" s="221"/>
    </row>
    <row r="166" spans="2:61" s="61" customFormat="1" x14ac:dyDescent="0.2">
      <c r="B166" s="182"/>
      <c r="C166" s="67"/>
      <c r="D166" s="67"/>
      <c r="E166" s="67"/>
      <c r="F166" s="67"/>
      <c r="G166" s="67"/>
      <c r="H166" s="67"/>
      <c r="I166" s="136"/>
      <c r="J166" s="134"/>
      <c r="R166" s="67"/>
      <c r="S166" s="68"/>
      <c r="T166" s="131"/>
      <c r="U166" s="132"/>
      <c r="W166" s="88"/>
      <c r="Y166" s="182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136"/>
      <c r="AK166" s="134"/>
      <c r="AS166" s="67"/>
      <c r="AT166" s="68"/>
      <c r="AU166" s="133"/>
      <c r="AV166" s="132"/>
      <c r="AX166" s="88"/>
      <c r="BA166" s="221"/>
      <c r="BB166" s="221"/>
      <c r="BC166" s="221"/>
      <c r="BD166" s="221"/>
      <c r="BE166" s="221"/>
      <c r="BF166" s="221"/>
      <c r="BG166" s="221"/>
      <c r="BH166" s="221"/>
      <c r="BI166" s="221"/>
    </row>
    <row r="167" spans="2:61" s="61" customFormat="1" x14ac:dyDescent="0.2">
      <c r="B167" s="182"/>
      <c r="C167" s="67"/>
      <c r="D167" s="67"/>
      <c r="E167" s="67"/>
      <c r="F167" s="67"/>
      <c r="G167" s="67"/>
      <c r="H167" s="67"/>
      <c r="I167" s="136"/>
      <c r="J167" s="134"/>
      <c r="R167" s="67"/>
      <c r="S167" s="68"/>
      <c r="T167" s="131"/>
      <c r="U167" s="132"/>
      <c r="W167" s="88"/>
      <c r="Y167" s="182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136"/>
      <c r="AK167" s="134"/>
      <c r="AS167" s="67"/>
      <c r="AT167" s="68"/>
      <c r="AU167" s="133"/>
      <c r="AV167" s="132"/>
      <c r="AX167" s="88"/>
      <c r="BA167" s="221"/>
      <c r="BB167" s="221"/>
      <c r="BC167" s="221"/>
      <c r="BD167" s="221"/>
      <c r="BE167" s="221"/>
      <c r="BF167" s="221"/>
      <c r="BG167" s="221"/>
      <c r="BH167" s="221"/>
      <c r="BI167" s="221"/>
    </row>
    <row r="168" spans="2:61" s="61" customFormat="1" x14ac:dyDescent="0.2">
      <c r="B168" s="182"/>
      <c r="C168" s="67"/>
      <c r="D168" s="67"/>
      <c r="E168" s="67"/>
      <c r="F168" s="67"/>
      <c r="G168" s="67"/>
      <c r="H168" s="67"/>
      <c r="I168" s="136"/>
      <c r="J168" s="134"/>
      <c r="R168" s="67"/>
      <c r="S168" s="68"/>
      <c r="T168" s="131"/>
      <c r="U168" s="132"/>
      <c r="W168" s="88"/>
      <c r="Y168" s="182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136"/>
      <c r="AK168" s="134"/>
      <c r="AS168" s="67"/>
      <c r="AT168" s="68"/>
      <c r="AU168" s="133"/>
      <c r="AV168" s="132"/>
      <c r="AX168" s="88"/>
      <c r="BA168" s="221"/>
      <c r="BB168" s="221"/>
      <c r="BC168" s="221"/>
      <c r="BD168" s="221"/>
      <c r="BE168" s="221"/>
      <c r="BF168" s="221"/>
      <c r="BG168" s="221"/>
      <c r="BH168" s="221"/>
      <c r="BI168" s="221"/>
    </row>
    <row r="169" spans="2:61" s="61" customFormat="1" x14ac:dyDescent="0.2">
      <c r="B169" s="182"/>
      <c r="C169" s="67"/>
      <c r="D169" s="67"/>
      <c r="E169" s="67"/>
      <c r="F169" s="67"/>
      <c r="G169" s="67"/>
      <c r="H169" s="67"/>
      <c r="I169" s="136"/>
      <c r="J169" s="134"/>
      <c r="R169" s="67"/>
      <c r="S169" s="68"/>
      <c r="T169" s="131"/>
      <c r="U169" s="132"/>
      <c r="W169" s="88"/>
      <c r="Y169" s="182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136"/>
      <c r="AK169" s="134"/>
      <c r="AS169" s="67"/>
      <c r="AT169" s="68"/>
      <c r="AU169" s="133"/>
      <c r="AV169" s="132"/>
      <c r="AX169" s="88"/>
      <c r="BA169" s="221"/>
      <c r="BB169" s="221"/>
      <c r="BC169" s="221"/>
      <c r="BD169" s="221"/>
      <c r="BE169" s="221"/>
      <c r="BF169" s="221"/>
      <c r="BG169" s="221"/>
      <c r="BH169" s="221"/>
      <c r="BI169" s="221"/>
    </row>
    <row r="170" spans="2:61" s="61" customFormat="1" x14ac:dyDescent="0.2">
      <c r="B170" s="182"/>
      <c r="C170" s="67"/>
      <c r="D170" s="67"/>
      <c r="E170" s="67"/>
      <c r="F170" s="67"/>
      <c r="G170" s="67"/>
      <c r="H170" s="67"/>
      <c r="I170" s="136"/>
      <c r="J170" s="134"/>
      <c r="R170" s="67"/>
      <c r="S170" s="68"/>
      <c r="T170" s="131"/>
      <c r="U170" s="132"/>
      <c r="W170" s="88"/>
      <c r="Y170" s="182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136"/>
      <c r="AK170" s="134"/>
      <c r="AS170" s="67"/>
      <c r="AT170" s="68"/>
      <c r="AU170" s="133"/>
      <c r="AV170" s="132"/>
      <c r="AX170" s="88"/>
      <c r="BA170" s="221"/>
      <c r="BB170" s="221"/>
      <c r="BC170" s="221"/>
      <c r="BD170" s="221"/>
      <c r="BE170" s="221"/>
      <c r="BF170" s="221"/>
      <c r="BG170" s="221"/>
      <c r="BH170" s="221"/>
      <c r="BI170" s="221"/>
    </row>
    <row r="171" spans="2:61" s="61" customFormat="1" x14ac:dyDescent="0.2">
      <c r="B171" s="182"/>
      <c r="C171" s="67"/>
      <c r="D171" s="67"/>
      <c r="E171" s="67"/>
      <c r="F171" s="67"/>
      <c r="G171" s="67"/>
      <c r="H171" s="67"/>
      <c r="I171" s="136"/>
      <c r="J171" s="134"/>
      <c r="R171" s="67"/>
      <c r="S171" s="68"/>
      <c r="T171" s="131"/>
      <c r="U171" s="132"/>
      <c r="W171" s="88"/>
      <c r="Y171" s="182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136"/>
      <c r="AK171" s="134"/>
      <c r="AS171" s="67"/>
      <c r="AT171" s="68"/>
      <c r="AU171" s="133"/>
      <c r="AV171" s="132"/>
      <c r="AX171" s="88"/>
      <c r="BA171" s="221"/>
      <c r="BB171" s="221"/>
      <c r="BC171" s="221"/>
      <c r="BD171" s="221"/>
      <c r="BE171" s="221"/>
      <c r="BF171" s="221"/>
      <c r="BG171" s="221"/>
      <c r="BH171" s="221"/>
      <c r="BI171" s="221"/>
    </row>
    <row r="172" spans="2:61" s="61" customFormat="1" x14ac:dyDescent="0.2">
      <c r="B172" s="182"/>
      <c r="C172" s="67"/>
      <c r="D172" s="67"/>
      <c r="E172" s="67"/>
      <c r="F172" s="67"/>
      <c r="G172" s="67"/>
      <c r="H172" s="67"/>
      <c r="I172" s="136"/>
      <c r="J172" s="134"/>
      <c r="R172" s="67"/>
      <c r="S172" s="68"/>
      <c r="T172" s="131"/>
      <c r="U172" s="132"/>
      <c r="W172" s="88"/>
      <c r="Y172" s="182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136"/>
      <c r="AK172" s="134"/>
      <c r="AS172" s="67"/>
      <c r="AT172" s="68"/>
      <c r="AU172" s="133"/>
      <c r="AV172" s="132"/>
      <c r="AX172" s="88"/>
      <c r="BA172" s="221"/>
      <c r="BB172" s="221"/>
      <c r="BC172" s="221"/>
      <c r="BD172" s="221"/>
      <c r="BE172" s="221"/>
      <c r="BF172" s="221"/>
      <c r="BG172" s="221"/>
      <c r="BH172" s="221"/>
      <c r="BI172" s="221"/>
    </row>
    <row r="173" spans="2:61" s="61" customFormat="1" x14ac:dyDescent="0.2">
      <c r="B173" s="182"/>
      <c r="C173" s="67"/>
      <c r="D173" s="67"/>
      <c r="E173" s="67"/>
      <c r="F173" s="67"/>
      <c r="G173" s="67"/>
      <c r="H173" s="67"/>
      <c r="I173" s="136"/>
      <c r="J173" s="134"/>
      <c r="R173" s="67"/>
      <c r="S173" s="68"/>
      <c r="T173" s="131"/>
      <c r="U173" s="132"/>
      <c r="W173" s="88"/>
      <c r="Y173" s="182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136"/>
      <c r="AK173" s="134"/>
      <c r="AS173" s="67"/>
      <c r="AT173" s="68"/>
      <c r="AU173" s="133"/>
      <c r="AV173" s="132"/>
      <c r="AX173" s="88"/>
      <c r="BA173" s="221"/>
      <c r="BB173" s="221"/>
      <c r="BC173" s="221"/>
      <c r="BD173" s="221"/>
      <c r="BE173" s="221"/>
      <c r="BF173" s="221"/>
      <c r="BG173" s="221"/>
      <c r="BH173" s="221"/>
      <c r="BI173" s="221"/>
    </row>
    <row r="174" spans="2:61" s="61" customFormat="1" x14ac:dyDescent="0.2">
      <c r="B174" s="182"/>
      <c r="C174" s="67"/>
      <c r="D174" s="67"/>
      <c r="E174" s="67"/>
      <c r="F174" s="67"/>
      <c r="G174" s="67"/>
      <c r="H174" s="67"/>
      <c r="I174" s="136"/>
      <c r="J174" s="134"/>
      <c r="R174" s="67"/>
      <c r="S174" s="68"/>
      <c r="T174" s="131"/>
      <c r="U174" s="132"/>
      <c r="W174" s="88"/>
      <c r="Y174" s="182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136"/>
      <c r="AK174" s="134"/>
      <c r="AS174" s="67"/>
      <c r="AT174" s="68"/>
      <c r="AU174" s="133"/>
      <c r="AV174" s="132"/>
      <c r="AX174" s="88"/>
      <c r="BA174" s="221"/>
      <c r="BB174" s="221"/>
      <c r="BC174" s="221"/>
      <c r="BD174" s="221"/>
      <c r="BE174" s="221"/>
      <c r="BF174" s="221"/>
      <c r="BG174" s="221"/>
      <c r="BH174" s="221"/>
      <c r="BI174" s="221"/>
    </row>
    <row r="175" spans="2:61" s="61" customFormat="1" x14ac:dyDescent="0.2">
      <c r="B175" s="182"/>
      <c r="C175" s="67"/>
      <c r="D175" s="67"/>
      <c r="E175" s="67"/>
      <c r="F175" s="67"/>
      <c r="G175" s="67"/>
      <c r="H175" s="67"/>
      <c r="I175" s="136"/>
      <c r="J175" s="134"/>
      <c r="R175" s="67"/>
      <c r="S175" s="68"/>
      <c r="T175" s="131"/>
      <c r="U175" s="132"/>
      <c r="W175" s="88"/>
      <c r="Y175" s="182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136"/>
      <c r="AK175" s="134"/>
      <c r="AS175" s="67"/>
      <c r="AT175" s="68"/>
      <c r="AU175" s="133"/>
      <c r="AV175" s="132"/>
      <c r="AX175" s="88"/>
      <c r="BA175" s="221"/>
      <c r="BB175" s="221"/>
      <c r="BC175" s="221"/>
      <c r="BD175" s="221"/>
      <c r="BE175" s="221"/>
      <c r="BF175" s="221"/>
      <c r="BG175" s="221"/>
      <c r="BH175" s="221"/>
      <c r="BI175" s="221"/>
    </row>
    <row r="176" spans="2:61" s="61" customFormat="1" x14ac:dyDescent="0.2">
      <c r="B176" s="182"/>
      <c r="C176" s="67"/>
      <c r="D176" s="67"/>
      <c r="E176" s="67"/>
      <c r="F176" s="67"/>
      <c r="G176" s="67"/>
      <c r="H176" s="67"/>
      <c r="I176" s="136"/>
      <c r="J176" s="134"/>
      <c r="R176" s="67"/>
      <c r="S176" s="68"/>
      <c r="T176" s="131"/>
      <c r="U176" s="132"/>
      <c r="W176" s="88"/>
      <c r="Y176" s="182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136"/>
      <c r="AK176" s="134"/>
      <c r="AS176" s="67"/>
      <c r="AT176" s="68"/>
      <c r="AU176" s="133"/>
      <c r="AV176" s="132"/>
      <c r="AX176" s="88"/>
      <c r="BA176" s="221"/>
      <c r="BB176" s="221"/>
      <c r="BC176" s="221"/>
      <c r="BD176" s="221"/>
      <c r="BE176" s="221"/>
      <c r="BF176" s="221"/>
      <c r="BG176" s="221"/>
      <c r="BH176" s="221"/>
      <c r="BI176" s="221"/>
    </row>
    <row r="177" spans="2:61" s="61" customFormat="1" x14ac:dyDescent="0.2">
      <c r="B177" s="182"/>
      <c r="C177" s="67"/>
      <c r="D177" s="67"/>
      <c r="E177" s="67"/>
      <c r="F177" s="67"/>
      <c r="G177" s="67"/>
      <c r="H177" s="67"/>
      <c r="I177" s="136"/>
      <c r="J177" s="134"/>
      <c r="R177" s="67"/>
      <c r="S177" s="68"/>
      <c r="T177" s="131"/>
      <c r="U177" s="132"/>
      <c r="W177" s="88"/>
      <c r="Y177" s="182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136"/>
      <c r="AK177" s="134"/>
      <c r="AS177" s="67"/>
      <c r="AT177" s="68"/>
      <c r="AU177" s="133"/>
      <c r="AV177" s="132"/>
      <c r="AX177" s="88"/>
      <c r="BA177" s="221"/>
      <c r="BB177" s="221"/>
      <c r="BC177" s="221"/>
      <c r="BD177" s="221"/>
      <c r="BE177" s="221"/>
      <c r="BF177" s="221"/>
      <c r="BG177" s="221"/>
      <c r="BH177" s="221"/>
      <c r="BI177" s="221"/>
    </row>
    <row r="178" spans="2:61" s="61" customFormat="1" x14ac:dyDescent="0.2">
      <c r="B178" s="182"/>
      <c r="C178" s="67"/>
      <c r="D178" s="67"/>
      <c r="E178" s="67"/>
      <c r="F178" s="67"/>
      <c r="G178" s="67"/>
      <c r="H178" s="67"/>
      <c r="I178" s="136"/>
      <c r="J178" s="134"/>
      <c r="R178" s="67"/>
      <c r="S178" s="68"/>
      <c r="T178" s="131"/>
      <c r="U178" s="132"/>
      <c r="W178" s="88"/>
      <c r="Y178" s="182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136"/>
      <c r="AK178" s="134"/>
      <c r="AS178" s="67"/>
      <c r="AT178" s="68"/>
      <c r="AU178" s="133"/>
      <c r="AV178" s="132"/>
      <c r="AX178" s="88"/>
      <c r="BA178" s="221"/>
      <c r="BB178" s="221"/>
      <c r="BC178" s="221"/>
      <c r="BD178" s="221"/>
      <c r="BE178" s="221"/>
      <c r="BF178" s="221"/>
      <c r="BG178" s="221"/>
      <c r="BH178" s="221"/>
      <c r="BI178" s="221"/>
    </row>
    <row r="179" spans="2:61" s="61" customFormat="1" x14ac:dyDescent="0.2">
      <c r="B179" s="182"/>
      <c r="C179" s="67"/>
      <c r="D179" s="67"/>
      <c r="E179" s="67"/>
      <c r="F179" s="67"/>
      <c r="G179" s="67"/>
      <c r="H179" s="67"/>
      <c r="I179" s="136"/>
      <c r="J179" s="134"/>
      <c r="R179" s="67"/>
      <c r="S179" s="68"/>
      <c r="T179" s="131"/>
      <c r="U179" s="132"/>
      <c r="W179" s="88"/>
      <c r="Y179" s="182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136"/>
      <c r="AK179" s="134"/>
      <c r="AS179" s="67"/>
      <c r="AT179" s="68"/>
      <c r="AU179" s="133"/>
      <c r="AV179" s="132"/>
      <c r="AX179" s="88"/>
      <c r="BA179" s="221"/>
      <c r="BB179" s="221"/>
      <c r="BC179" s="221"/>
      <c r="BD179" s="221"/>
      <c r="BE179" s="221"/>
      <c r="BF179" s="221"/>
      <c r="BG179" s="221"/>
      <c r="BH179" s="221"/>
      <c r="BI179" s="221"/>
    </row>
    <row r="180" spans="2:61" s="61" customFormat="1" x14ac:dyDescent="0.2">
      <c r="B180" s="182"/>
      <c r="C180" s="67"/>
      <c r="D180" s="67"/>
      <c r="E180" s="67"/>
      <c r="F180" s="67"/>
      <c r="G180" s="67"/>
      <c r="H180" s="67"/>
      <c r="I180" s="136"/>
      <c r="J180" s="134"/>
      <c r="R180" s="67"/>
      <c r="S180" s="68"/>
      <c r="T180" s="131"/>
      <c r="U180" s="132"/>
      <c r="W180" s="88"/>
      <c r="Y180" s="182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136"/>
      <c r="AK180" s="134"/>
      <c r="AS180" s="67"/>
      <c r="AT180" s="68"/>
      <c r="AU180" s="133"/>
      <c r="AV180" s="132"/>
      <c r="AX180" s="88"/>
      <c r="BA180" s="221"/>
      <c r="BB180" s="221"/>
      <c r="BC180" s="221"/>
      <c r="BD180" s="221"/>
      <c r="BE180" s="221"/>
      <c r="BF180" s="221"/>
      <c r="BG180" s="221"/>
      <c r="BH180" s="221"/>
      <c r="BI180" s="221"/>
    </row>
    <row r="181" spans="2:61" s="61" customFormat="1" x14ac:dyDescent="0.2">
      <c r="B181" s="182"/>
      <c r="C181" s="67"/>
      <c r="D181" s="67"/>
      <c r="E181" s="67"/>
      <c r="F181" s="67"/>
      <c r="G181" s="67"/>
      <c r="H181" s="67"/>
      <c r="I181" s="136"/>
      <c r="J181" s="134"/>
      <c r="R181" s="67"/>
      <c r="S181" s="68"/>
      <c r="T181" s="131"/>
      <c r="U181" s="132"/>
      <c r="W181" s="88"/>
      <c r="Y181" s="182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136"/>
      <c r="AK181" s="134"/>
      <c r="AS181" s="67"/>
      <c r="AT181" s="68"/>
      <c r="AU181" s="133"/>
      <c r="AV181" s="132"/>
      <c r="AX181" s="88"/>
      <c r="BA181" s="221"/>
      <c r="BB181" s="221"/>
      <c r="BC181" s="221"/>
      <c r="BD181" s="221"/>
      <c r="BE181" s="221"/>
      <c r="BF181" s="221"/>
      <c r="BG181" s="221"/>
      <c r="BH181" s="221"/>
      <c r="BI181" s="221"/>
    </row>
    <row r="182" spans="2:61" s="61" customFormat="1" x14ac:dyDescent="0.2">
      <c r="B182" s="182"/>
      <c r="C182" s="67"/>
      <c r="D182" s="67"/>
      <c r="E182" s="67"/>
      <c r="F182" s="67"/>
      <c r="G182" s="67"/>
      <c r="H182" s="67"/>
      <c r="I182" s="136"/>
      <c r="J182" s="134"/>
      <c r="R182" s="67"/>
      <c r="S182" s="68"/>
      <c r="T182" s="131"/>
      <c r="U182" s="132"/>
      <c r="W182" s="88"/>
      <c r="Y182" s="182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136"/>
      <c r="AK182" s="134"/>
      <c r="AS182" s="67"/>
      <c r="AT182" s="68"/>
      <c r="AU182" s="133"/>
      <c r="AV182" s="132"/>
      <c r="AX182" s="88"/>
      <c r="BA182" s="221"/>
      <c r="BB182" s="221"/>
      <c r="BC182" s="221"/>
      <c r="BD182" s="221"/>
      <c r="BE182" s="221"/>
      <c r="BF182" s="221"/>
      <c r="BG182" s="221"/>
      <c r="BH182" s="221"/>
      <c r="BI182" s="221"/>
    </row>
    <row r="183" spans="2:61" s="61" customFormat="1" x14ac:dyDescent="0.2">
      <c r="B183" s="182"/>
      <c r="C183" s="67"/>
      <c r="D183" s="67"/>
      <c r="E183" s="67"/>
      <c r="F183" s="67"/>
      <c r="G183" s="67"/>
      <c r="H183" s="67"/>
      <c r="I183" s="136"/>
      <c r="J183" s="134"/>
      <c r="R183" s="67"/>
      <c r="S183" s="68"/>
      <c r="T183" s="131"/>
      <c r="U183" s="132"/>
      <c r="W183" s="88"/>
      <c r="Y183" s="182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136"/>
      <c r="AK183" s="134"/>
      <c r="AS183" s="67"/>
      <c r="AT183" s="68"/>
      <c r="AU183" s="133"/>
      <c r="AV183" s="132"/>
      <c r="AX183" s="88"/>
      <c r="BA183" s="221"/>
      <c r="BB183" s="221"/>
      <c r="BC183" s="221"/>
      <c r="BD183" s="221"/>
      <c r="BE183" s="221"/>
      <c r="BF183" s="221"/>
      <c r="BG183" s="221"/>
      <c r="BH183" s="221"/>
      <c r="BI183" s="221"/>
    </row>
    <row r="184" spans="2:61" s="61" customFormat="1" x14ac:dyDescent="0.2">
      <c r="B184" s="182"/>
      <c r="C184" s="67"/>
      <c r="D184" s="67"/>
      <c r="E184" s="67"/>
      <c r="F184" s="67"/>
      <c r="G184" s="67"/>
      <c r="H184" s="67"/>
      <c r="I184" s="136"/>
      <c r="J184" s="134"/>
      <c r="R184" s="67"/>
      <c r="S184" s="68"/>
      <c r="T184" s="131"/>
      <c r="U184" s="132"/>
      <c r="W184" s="88"/>
      <c r="Y184" s="182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136"/>
      <c r="AK184" s="134"/>
      <c r="AS184" s="67"/>
      <c r="AT184" s="68"/>
      <c r="AU184" s="133"/>
      <c r="AV184" s="132"/>
      <c r="AX184" s="88"/>
      <c r="BA184" s="221"/>
      <c r="BB184" s="221"/>
      <c r="BC184" s="221"/>
      <c r="BD184" s="221"/>
      <c r="BE184" s="221"/>
      <c r="BF184" s="221"/>
      <c r="BG184" s="221"/>
      <c r="BH184" s="221"/>
      <c r="BI184" s="221"/>
    </row>
    <row r="185" spans="2:61" s="61" customFormat="1" x14ac:dyDescent="0.2">
      <c r="B185" s="182"/>
      <c r="C185" s="67"/>
      <c r="D185" s="67"/>
      <c r="E185" s="67"/>
      <c r="F185" s="67"/>
      <c r="G185" s="67"/>
      <c r="H185" s="67"/>
      <c r="I185" s="136"/>
      <c r="J185" s="134"/>
      <c r="R185" s="67"/>
      <c r="S185" s="68"/>
      <c r="T185" s="131"/>
      <c r="U185" s="132"/>
      <c r="W185" s="88"/>
      <c r="Y185" s="182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136"/>
      <c r="AK185" s="134"/>
      <c r="AS185" s="67"/>
      <c r="AT185" s="68"/>
      <c r="AU185" s="133"/>
      <c r="AV185" s="132"/>
      <c r="AX185" s="88"/>
      <c r="BA185" s="221"/>
      <c r="BB185" s="221"/>
      <c r="BC185" s="221"/>
      <c r="BD185" s="221"/>
      <c r="BE185" s="221"/>
      <c r="BF185" s="221"/>
      <c r="BG185" s="221"/>
      <c r="BH185" s="221"/>
      <c r="BI185" s="221"/>
    </row>
    <row r="186" spans="2:61" s="61" customFormat="1" x14ac:dyDescent="0.2">
      <c r="B186" s="182"/>
      <c r="C186" s="67"/>
      <c r="D186" s="67"/>
      <c r="E186" s="67"/>
      <c r="F186" s="67"/>
      <c r="G186" s="67"/>
      <c r="H186" s="67"/>
      <c r="I186" s="136"/>
      <c r="J186" s="134"/>
      <c r="R186" s="67"/>
      <c r="S186" s="68"/>
      <c r="T186" s="131"/>
      <c r="U186" s="132"/>
      <c r="W186" s="88"/>
      <c r="Y186" s="182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136"/>
      <c r="AK186" s="134"/>
      <c r="AS186" s="67"/>
      <c r="AT186" s="68"/>
      <c r="AU186" s="133"/>
      <c r="AV186" s="132"/>
      <c r="AX186" s="88"/>
      <c r="BA186" s="221"/>
      <c r="BB186" s="221"/>
      <c r="BC186" s="221"/>
      <c r="BD186" s="221"/>
      <c r="BE186" s="221"/>
      <c r="BF186" s="221"/>
      <c r="BG186" s="221"/>
      <c r="BH186" s="221"/>
      <c r="BI186" s="221"/>
    </row>
    <row r="187" spans="2:61" s="61" customFormat="1" x14ac:dyDescent="0.2">
      <c r="B187" s="182"/>
      <c r="C187" s="67"/>
      <c r="D187" s="67"/>
      <c r="E187" s="67"/>
      <c r="F187" s="67"/>
      <c r="G187" s="67"/>
      <c r="H187" s="67"/>
      <c r="I187" s="136"/>
      <c r="J187" s="134"/>
      <c r="R187" s="67"/>
      <c r="S187" s="68"/>
      <c r="T187" s="131"/>
      <c r="U187" s="132"/>
      <c r="W187" s="88"/>
      <c r="Y187" s="182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136"/>
      <c r="AK187" s="134"/>
      <c r="AS187" s="67"/>
      <c r="AT187" s="68"/>
      <c r="AU187" s="133"/>
      <c r="AV187" s="132"/>
      <c r="AX187" s="88"/>
      <c r="BA187" s="221"/>
      <c r="BB187" s="221"/>
      <c r="BC187" s="221"/>
      <c r="BD187" s="221"/>
      <c r="BE187" s="221"/>
      <c r="BF187" s="221"/>
      <c r="BG187" s="221"/>
      <c r="BH187" s="221"/>
      <c r="BI187" s="221"/>
    </row>
    <row r="188" spans="2:61" s="61" customFormat="1" x14ac:dyDescent="0.2">
      <c r="B188" s="182"/>
      <c r="C188" s="67"/>
      <c r="D188" s="67"/>
      <c r="E188" s="67"/>
      <c r="F188" s="67"/>
      <c r="G188" s="67"/>
      <c r="H188" s="67"/>
      <c r="I188" s="136"/>
      <c r="J188" s="134"/>
      <c r="R188" s="67"/>
      <c r="S188" s="68"/>
      <c r="T188" s="131"/>
      <c r="U188" s="132"/>
      <c r="W188" s="88"/>
      <c r="Y188" s="182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136"/>
      <c r="AK188" s="134"/>
      <c r="AS188" s="67"/>
      <c r="AT188" s="68"/>
      <c r="AU188" s="133"/>
      <c r="AV188" s="132"/>
      <c r="AX188" s="88"/>
      <c r="BA188" s="221"/>
      <c r="BB188" s="221"/>
      <c r="BC188" s="221"/>
      <c r="BD188" s="221"/>
      <c r="BE188" s="221"/>
      <c r="BF188" s="221"/>
      <c r="BG188" s="221"/>
      <c r="BH188" s="221"/>
      <c r="BI188" s="221"/>
    </row>
    <row r="189" spans="2:61" s="61" customFormat="1" x14ac:dyDescent="0.2">
      <c r="B189" s="182"/>
      <c r="C189" s="67"/>
      <c r="D189" s="67"/>
      <c r="E189" s="67"/>
      <c r="F189" s="67"/>
      <c r="G189" s="67"/>
      <c r="H189" s="67"/>
      <c r="I189" s="136"/>
      <c r="J189" s="134"/>
      <c r="R189" s="67"/>
      <c r="S189" s="68"/>
      <c r="T189" s="131"/>
      <c r="U189" s="132"/>
      <c r="W189" s="88"/>
      <c r="Y189" s="182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136"/>
      <c r="AK189" s="134"/>
      <c r="AS189" s="67"/>
      <c r="AT189" s="68"/>
      <c r="AU189" s="133"/>
      <c r="AV189" s="132"/>
      <c r="AX189" s="88"/>
      <c r="BA189" s="221"/>
      <c r="BB189" s="221"/>
      <c r="BC189" s="221"/>
      <c r="BD189" s="221"/>
      <c r="BE189" s="221"/>
      <c r="BF189" s="221"/>
      <c r="BG189" s="221"/>
      <c r="BH189" s="221"/>
      <c r="BI189" s="221"/>
    </row>
    <row r="190" spans="2:61" s="61" customFormat="1" x14ac:dyDescent="0.2">
      <c r="B190" s="182"/>
      <c r="C190" s="67"/>
      <c r="D190" s="67"/>
      <c r="E190" s="67"/>
      <c r="F190" s="67"/>
      <c r="G190" s="67"/>
      <c r="H190" s="67"/>
      <c r="I190" s="136"/>
      <c r="J190" s="134"/>
      <c r="R190" s="67"/>
      <c r="S190" s="68"/>
      <c r="T190" s="131"/>
      <c r="U190" s="132"/>
      <c r="W190" s="88"/>
      <c r="Y190" s="182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136"/>
      <c r="AK190" s="134"/>
      <c r="AS190" s="67"/>
      <c r="AT190" s="68"/>
      <c r="AU190" s="133"/>
      <c r="AV190" s="132"/>
      <c r="AX190" s="88"/>
      <c r="BA190" s="221"/>
      <c r="BB190" s="221"/>
      <c r="BC190" s="221"/>
      <c r="BD190" s="221"/>
      <c r="BE190" s="221"/>
      <c r="BF190" s="221"/>
      <c r="BG190" s="221"/>
      <c r="BH190" s="221"/>
      <c r="BI190" s="221"/>
    </row>
    <row r="191" spans="2:61" s="61" customFormat="1" x14ac:dyDescent="0.2">
      <c r="B191" s="182"/>
      <c r="C191" s="67"/>
      <c r="D191" s="67"/>
      <c r="E191" s="67"/>
      <c r="F191" s="67"/>
      <c r="G191" s="67"/>
      <c r="H191" s="67"/>
      <c r="I191" s="136"/>
      <c r="J191" s="134"/>
      <c r="R191" s="67"/>
      <c r="S191" s="68"/>
      <c r="T191" s="131"/>
      <c r="U191" s="132"/>
      <c r="W191" s="88"/>
      <c r="Y191" s="182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136"/>
      <c r="AK191" s="134"/>
      <c r="AS191" s="67"/>
      <c r="AT191" s="68"/>
      <c r="AU191" s="133"/>
      <c r="AV191" s="132"/>
      <c r="AX191" s="88"/>
      <c r="BA191" s="221"/>
      <c r="BB191" s="221"/>
      <c r="BC191" s="221"/>
      <c r="BD191" s="221"/>
      <c r="BE191" s="221"/>
      <c r="BF191" s="221"/>
      <c r="BG191" s="221"/>
      <c r="BH191" s="221"/>
      <c r="BI191" s="221"/>
    </row>
    <row r="192" spans="2:61" s="61" customFormat="1" x14ac:dyDescent="0.2">
      <c r="B192" s="182"/>
      <c r="C192" s="67"/>
      <c r="D192" s="67"/>
      <c r="E192" s="67"/>
      <c r="F192" s="67"/>
      <c r="G192" s="67"/>
      <c r="H192" s="67"/>
      <c r="I192" s="136"/>
      <c r="J192" s="134"/>
      <c r="R192" s="67"/>
      <c r="S192" s="68"/>
      <c r="T192" s="131"/>
      <c r="U192" s="132"/>
      <c r="W192" s="88"/>
      <c r="Y192" s="182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136"/>
      <c r="AK192" s="134"/>
      <c r="AS192" s="67"/>
      <c r="AT192" s="68"/>
      <c r="AU192" s="133"/>
      <c r="AV192" s="132"/>
      <c r="AX192" s="88"/>
      <c r="BA192" s="221"/>
      <c r="BB192" s="221"/>
      <c r="BC192" s="221"/>
      <c r="BD192" s="221"/>
      <c r="BE192" s="221"/>
      <c r="BF192" s="221"/>
      <c r="BG192" s="221"/>
      <c r="BH192" s="221"/>
      <c r="BI192" s="221"/>
    </row>
    <row r="193" spans="2:61" s="61" customFormat="1" x14ac:dyDescent="0.2">
      <c r="B193" s="182"/>
      <c r="C193" s="67"/>
      <c r="D193" s="67"/>
      <c r="E193" s="67"/>
      <c r="F193" s="67"/>
      <c r="G193" s="67"/>
      <c r="H193" s="67"/>
      <c r="I193" s="136"/>
      <c r="J193" s="134"/>
      <c r="R193" s="67"/>
      <c r="S193" s="68"/>
      <c r="T193" s="131"/>
      <c r="U193" s="132"/>
      <c r="W193" s="88"/>
      <c r="Y193" s="182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136"/>
      <c r="AK193" s="134"/>
      <c r="AS193" s="67"/>
      <c r="AT193" s="68"/>
      <c r="AU193" s="133"/>
      <c r="AV193" s="132"/>
      <c r="AX193" s="88"/>
      <c r="BA193" s="221"/>
      <c r="BB193" s="221"/>
      <c r="BC193" s="221"/>
      <c r="BD193" s="221"/>
      <c r="BE193" s="221"/>
      <c r="BF193" s="221"/>
      <c r="BG193" s="221"/>
      <c r="BH193" s="221"/>
      <c r="BI193" s="221"/>
    </row>
    <row r="194" spans="2:61" s="61" customFormat="1" x14ac:dyDescent="0.2">
      <c r="B194" s="182"/>
      <c r="C194" s="67"/>
      <c r="D194" s="67"/>
      <c r="E194" s="67"/>
      <c r="F194" s="67"/>
      <c r="G194" s="67"/>
      <c r="H194" s="67"/>
      <c r="I194" s="136"/>
      <c r="J194" s="134"/>
      <c r="R194" s="67"/>
      <c r="S194" s="68"/>
      <c r="T194" s="131"/>
      <c r="U194" s="132"/>
      <c r="W194" s="88"/>
      <c r="Y194" s="182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136"/>
      <c r="AK194" s="134"/>
      <c r="AS194" s="67"/>
      <c r="AT194" s="68"/>
      <c r="AU194" s="133"/>
      <c r="AV194" s="132"/>
      <c r="AX194" s="88"/>
      <c r="BA194" s="221"/>
      <c r="BB194" s="221"/>
      <c r="BC194" s="221"/>
      <c r="BD194" s="221"/>
      <c r="BE194" s="221"/>
      <c r="BF194" s="221"/>
      <c r="BG194" s="221"/>
      <c r="BH194" s="221"/>
      <c r="BI194" s="221"/>
    </row>
    <row r="195" spans="2:61" s="61" customFormat="1" x14ac:dyDescent="0.2">
      <c r="B195" s="182"/>
      <c r="C195" s="67"/>
      <c r="D195" s="67"/>
      <c r="E195" s="67"/>
      <c r="F195" s="67"/>
      <c r="G195" s="67"/>
      <c r="H195" s="67"/>
      <c r="I195" s="136"/>
      <c r="J195" s="134"/>
      <c r="R195" s="67"/>
      <c r="S195" s="68"/>
      <c r="T195" s="131"/>
      <c r="U195" s="132"/>
      <c r="W195" s="88"/>
      <c r="Y195" s="182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136"/>
      <c r="AK195" s="134"/>
      <c r="AS195" s="67"/>
      <c r="AT195" s="68"/>
      <c r="AU195" s="133"/>
      <c r="AV195" s="132"/>
      <c r="AX195" s="88"/>
      <c r="BA195" s="221"/>
      <c r="BB195" s="221"/>
      <c r="BC195" s="221"/>
      <c r="BD195" s="221"/>
      <c r="BE195" s="221"/>
      <c r="BF195" s="221"/>
      <c r="BG195" s="221"/>
      <c r="BH195" s="221"/>
      <c r="BI195" s="221"/>
    </row>
    <row r="196" spans="2:61" s="61" customFormat="1" x14ac:dyDescent="0.2">
      <c r="B196" s="182"/>
      <c r="C196" s="67"/>
      <c r="D196" s="67"/>
      <c r="E196" s="67"/>
      <c r="F196" s="67"/>
      <c r="G196" s="67"/>
      <c r="H196" s="67"/>
      <c r="I196" s="136"/>
      <c r="J196" s="134"/>
      <c r="R196" s="67"/>
      <c r="S196" s="68"/>
      <c r="T196" s="131"/>
      <c r="U196" s="132"/>
      <c r="W196" s="88"/>
      <c r="Y196" s="182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136"/>
      <c r="AK196" s="134"/>
      <c r="AS196" s="67"/>
      <c r="AT196" s="68"/>
      <c r="AU196" s="133"/>
      <c r="AV196" s="132"/>
      <c r="AX196" s="88"/>
      <c r="BA196" s="221"/>
      <c r="BB196" s="221"/>
      <c r="BC196" s="221"/>
      <c r="BD196" s="221"/>
      <c r="BE196" s="221"/>
      <c r="BF196" s="221"/>
      <c r="BG196" s="221"/>
      <c r="BH196" s="221"/>
      <c r="BI196" s="221"/>
    </row>
    <row r="197" spans="2:61" s="61" customFormat="1" x14ac:dyDescent="0.2">
      <c r="B197" s="182"/>
      <c r="C197" s="67"/>
      <c r="D197" s="67"/>
      <c r="E197" s="67"/>
      <c r="F197" s="67"/>
      <c r="G197" s="67"/>
      <c r="H197" s="67"/>
      <c r="I197" s="136"/>
      <c r="J197" s="134"/>
      <c r="R197" s="67"/>
      <c r="S197" s="68"/>
      <c r="T197" s="131"/>
      <c r="U197" s="132"/>
      <c r="W197" s="88"/>
      <c r="Y197" s="182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136"/>
      <c r="AK197" s="134"/>
      <c r="AS197" s="67"/>
      <c r="AT197" s="68"/>
      <c r="AU197" s="133"/>
      <c r="AV197" s="132"/>
      <c r="AX197" s="88"/>
      <c r="BA197" s="221"/>
      <c r="BB197" s="221"/>
      <c r="BC197" s="221"/>
      <c r="BD197" s="221"/>
      <c r="BE197" s="221"/>
      <c r="BF197" s="221"/>
      <c r="BG197" s="221"/>
      <c r="BH197" s="221"/>
      <c r="BI197" s="221"/>
    </row>
    <row r="198" spans="2:61" s="61" customFormat="1" x14ac:dyDescent="0.2">
      <c r="B198" s="182"/>
      <c r="C198" s="67"/>
      <c r="D198" s="67"/>
      <c r="E198" s="67"/>
      <c r="F198" s="67"/>
      <c r="G198" s="67"/>
      <c r="H198" s="67"/>
      <c r="I198" s="136"/>
      <c r="J198" s="134"/>
      <c r="R198" s="67"/>
      <c r="S198" s="68"/>
      <c r="T198" s="131"/>
      <c r="U198" s="132"/>
      <c r="W198" s="88"/>
      <c r="Y198" s="182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136"/>
      <c r="AK198" s="134"/>
      <c r="AS198" s="67"/>
      <c r="AT198" s="68"/>
      <c r="AU198" s="133"/>
      <c r="AV198" s="132"/>
      <c r="AX198" s="88"/>
      <c r="BA198" s="221"/>
      <c r="BB198" s="221"/>
      <c r="BC198" s="221"/>
      <c r="BD198" s="221"/>
      <c r="BE198" s="221"/>
      <c r="BF198" s="221"/>
      <c r="BG198" s="221"/>
      <c r="BH198" s="221"/>
      <c r="BI198" s="221"/>
    </row>
    <row r="199" spans="2:61" s="61" customFormat="1" x14ac:dyDescent="0.2">
      <c r="B199" s="182"/>
      <c r="C199" s="67"/>
      <c r="D199" s="67"/>
      <c r="E199" s="67"/>
      <c r="F199" s="67"/>
      <c r="G199" s="67"/>
      <c r="H199" s="67"/>
      <c r="I199" s="136"/>
      <c r="J199" s="134"/>
      <c r="R199" s="67"/>
      <c r="S199" s="68"/>
      <c r="T199" s="131"/>
      <c r="U199" s="132"/>
      <c r="W199" s="88"/>
      <c r="Y199" s="182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136"/>
      <c r="AK199" s="134"/>
      <c r="AS199" s="67"/>
      <c r="AT199" s="68"/>
      <c r="AU199" s="133"/>
      <c r="AV199" s="132"/>
      <c r="AX199" s="88"/>
      <c r="BA199" s="221"/>
      <c r="BB199" s="221"/>
      <c r="BC199" s="221"/>
      <c r="BD199" s="221"/>
      <c r="BE199" s="221"/>
      <c r="BF199" s="221"/>
      <c r="BG199" s="221"/>
      <c r="BH199" s="221"/>
      <c r="BI199" s="221"/>
    </row>
    <row r="200" spans="2:61" s="61" customFormat="1" x14ac:dyDescent="0.2">
      <c r="B200" s="182"/>
      <c r="C200" s="67"/>
      <c r="D200" s="67"/>
      <c r="E200" s="67"/>
      <c r="F200" s="67"/>
      <c r="G200" s="67"/>
      <c r="H200" s="67"/>
      <c r="I200" s="136"/>
      <c r="J200" s="134"/>
      <c r="R200" s="67"/>
      <c r="S200" s="68"/>
      <c r="T200" s="131"/>
      <c r="U200" s="132"/>
      <c r="W200" s="88"/>
      <c r="Y200" s="182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136"/>
      <c r="AK200" s="134"/>
      <c r="AS200" s="67"/>
      <c r="AT200" s="68"/>
      <c r="AU200" s="133"/>
      <c r="AV200" s="132"/>
      <c r="AX200" s="88"/>
      <c r="BA200" s="221"/>
      <c r="BB200" s="221"/>
      <c r="BC200" s="221"/>
      <c r="BD200" s="221"/>
      <c r="BE200" s="221"/>
      <c r="BF200" s="221"/>
      <c r="BG200" s="221"/>
      <c r="BH200" s="221"/>
      <c r="BI200" s="221"/>
    </row>
    <row r="201" spans="2:61" s="61" customFormat="1" x14ac:dyDescent="0.2">
      <c r="B201" s="182"/>
      <c r="C201" s="67"/>
      <c r="D201" s="67"/>
      <c r="E201" s="67"/>
      <c r="F201" s="67"/>
      <c r="G201" s="67"/>
      <c r="H201" s="67"/>
      <c r="I201" s="136"/>
      <c r="J201" s="134"/>
      <c r="R201" s="67"/>
      <c r="S201" s="68"/>
      <c r="T201" s="131"/>
      <c r="U201" s="132"/>
      <c r="W201" s="88"/>
      <c r="Y201" s="182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136"/>
      <c r="AK201" s="134"/>
      <c r="AS201" s="67"/>
      <c r="AT201" s="68"/>
      <c r="AU201" s="133"/>
      <c r="AV201" s="132"/>
      <c r="AX201" s="88"/>
      <c r="BA201" s="221"/>
      <c r="BB201" s="221"/>
      <c r="BC201" s="221"/>
      <c r="BD201" s="221"/>
      <c r="BE201" s="221"/>
      <c r="BF201" s="221"/>
      <c r="BG201" s="221"/>
      <c r="BH201" s="221"/>
      <c r="BI201" s="221"/>
    </row>
    <row r="202" spans="2:61" s="61" customFormat="1" x14ac:dyDescent="0.2">
      <c r="B202" s="182"/>
      <c r="C202" s="67"/>
      <c r="D202" s="67"/>
      <c r="E202" s="67"/>
      <c r="F202" s="67"/>
      <c r="G202" s="67"/>
      <c r="H202" s="67"/>
      <c r="I202" s="136"/>
      <c r="J202" s="134"/>
      <c r="R202" s="67"/>
      <c r="S202" s="68"/>
      <c r="T202" s="131"/>
      <c r="U202" s="132"/>
      <c r="W202" s="88"/>
      <c r="Y202" s="182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136"/>
      <c r="AK202" s="134"/>
      <c r="AS202" s="67"/>
      <c r="AT202" s="68"/>
      <c r="AU202" s="133"/>
      <c r="AV202" s="132"/>
      <c r="AX202" s="88"/>
      <c r="BA202" s="221"/>
      <c r="BB202" s="221"/>
      <c r="BC202" s="221"/>
      <c r="BD202" s="221"/>
      <c r="BE202" s="221"/>
      <c r="BF202" s="221"/>
      <c r="BG202" s="221"/>
      <c r="BH202" s="221"/>
      <c r="BI202" s="221"/>
    </row>
    <row r="203" spans="2:61" s="61" customFormat="1" x14ac:dyDescent="0.2">
      <c r="B203" s="182"/>
      <c r="C203" s="67"/>
      <c r="D203" s="67"/>
      <c r="E203" s="67"/>
      <c r="F203" s="67"/>
      <c r="G203" s="67"/>
      <c r="H203" s="67"/>
      <c r="I203" s="136"/>
      <c r="J203" s="134"/>
      <c r="R203" s="67"/>
      <c r="S203" s="68"/>
      <c r="T203" s="131"/>
      <c r="U203" s="132"/>
      <c r="W203" s="88"/>
      <c r="Y203" s="182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136"/>
      <c r="AK203" s="134"/>
      <c r="AS203" s="67"/>
      <c r="AT203" s="68"/>
      <c r="AU203" s="133"/>
      <c r="AV203" s="132"/>
      <c r="AX203" s="88"/>
      <c r="BA203" s="221"/>
      <c r="BB203" s="221"/>
      <c r="BC203" s="221"/>
      <c r="BD203" s="221"/>
      <c r="BE203" s="221"/>
      <c r="BF203" s="221"/>
      <c r="BG203" s="221"/>
      <c r="BH203" s="221"/>
      <c r="BI203" s="221"/>
    </row>
    <row r="204" spans="2:61" s="61" customFormat="1" x14ac:dyDescent="0.2">
      <c r="B204" s="182"/>
      <c r="C204" s="67"/>
      <c r="D204" s="67"/>
      <c r="E204" s="67"/>
      <c r="F204" s="67"/>
      <c r="G204" s="67"/>
      <c r="H204" s="67"/>
      <c r="I204" s="136"/>
      <c r="J204" s="134"/>
      <c r="R204" s="67"/>
      <c r="S204" s="68"/>
      <c r="T204" s="131"/>
      <c r="U204" s="132"/>
      <c r="W204" s="88"/>
      <c r="Y204" s="182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136"/>
      <c r="AK204" s="134"/>
      <c r="AS204" s="67"/>
      <c r="AT204" s="68"/>
      <c r="AU204" s="133"/>
      <c r="AV204" s="132"/>
      <c r="AX204" s="88"/>
      <c r="BA204" s="221"/>
      <c r="BB204" s="221"/>
      <c r="BC204" s="221"/>
      <c r="BD204" s="221"/>
      <c r="BE204" s="221"/>
      <c r="BF204" s="221"/>
      <c r="BG204" s="221"/>
      <c r="BH204" s="221"/>
      <c r="BI204" s="221"/>
    </row>
    <row r="205" spans="2:61" s="61" customFormat="1" x14ac:dyDescent="0.2">
      <c r="B205" s="182"/>
      <c r="C205" s="67"/>
      <c r="D205" s="67"/>
      <c r="E205" s="67"/>
      <c r="F205" s="67"/>
      <c r="G205" s="67"/>
      <c r="H205" s="67"/>
      <c r="I205" s="136"/>
      <c r="J205" s="134"/>
      <c r="R205" s="67"/>
      <c r="S205" s="68"/>
      <c r="T205" s="131"/>
      <c r="U205" s="132"/>
      <c r="W205" s="88"/>
      <c r="Y205" s="182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136"/>
      <c r="AK205" s="134"/>
      <c r="AS205" s="67"/>
      <c r="AT205" s="68"/>
      <c r="AU205" s="133"/>
      <c r="AV205" s="132"/>
      <c r="AX205" s="88"/>
      <c r="BA205" s="221"/>
      <c r="BB205" s="221"/>
      <c r="BC205" s="221"/>
      <c r="BD205" s="221"/>
      <c r="BE205" s="221"/>
      <c r="BF205" s="221"/>
      <c r="BG205" s="221"/>
      <c r="BH205" s="221"/>
      <c r="BI205" s="221"/>
    </row>
    <row r="206" spans="2:61" s="61" customFormat="1" x14ac:dyDescent="0.2">
      <c r="B206" s="182"/>
      <c r="C206" s="67"/>
      <c r="D206" s="67"/>
      <c r="E206" s="67"/>
      <c r="F206" s="67"/>
      <c r="G206" s="67"/>
      <c r="H206" s="67"/>
      <c r="I206" s="136"/>
      <c r="J206" s="134"/>
      <c r="R206" s="67"/>
      <c r="S206" s="68"/>
      <c r="T206" s="131"/>
      <c r="U206" s="132"/>
      <c r="W206" s="88"/>
      <c r="Y206" s="182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136"/>
      <c r="AK206" s="134"/>
      <c r="AS206" s="67"/>
      <c r="AT206" s="68"/>
      <c r="AU206" s="133"/>
      <c r="AV206" s="132"/>
      <c r="AX206" s="88"/>
      <c r="BA206" s="221"/>
      <c r="BB206" s="221"/>
      <c r="BC206" s="221"/>
      <c r="BD206" s="221"/>
      <c r="BE206" s="221"/>
      <c r="BF206" s="221"/>
      <c r="BG206" s="221"/>
      <c r="BH206" s="221"/>
      <c r="BI206" s="221"/>
    </row>
    <row r="207" spans="2:61" s="61" customFormat="1" x14ac:dyDescent="0.2">
      <c r="B207" s="182"/>
      <c r="C207" s="67"/>
      <c r="D207" s="67"/>
      <c r="E207" s="67"/>
      <c r="F207" s="67"/>
      <c r="G207" s="67"/>
      <c r="H207" s="67"/>
      <c r="I207" s="136"/>
      <c r="J207" s="134"/>
      <c r="R207" s="67"/>
      <c r="S207" s="68"/>
      <c r="T207" s="131"/>
      <c r="U207" s="132"/>
      <c r="W207" s="88"/>
      <c r="Y207" s="182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136"/>
      <c r="AK207" s="134"/>
      <c r="AS207" s="67"/>
      <c r="AT207" s="68"/>
      <c r="AU207" s="133"/>
      <c r="AV207" s="132"/>
      <c r="AX207" s="88"/>
      <c r="BA207" s="221"/>
      <c r="BB207" s="221"/>
      <c r="BC207" s="221"/>
      <c r="BD207" s="221"/>
      <c r="BE207" s="221"/>
      <c r="BF207" s="221"/>
      <c r="BG207" s="221"/>
      <c r="BH207" s="221"/>
      <c r="BI207" s="221"/>
    </row>
    <row r="208" spans="2:61" s="61" customFormat="1" x14ac:dyDescent="0.2">
      <c r="B208" s="182"/>
      <c r="C208" s="67"/>
      <c r="D208" s="67"/>
      <c r="E208" s="67"/>
      <c r="F208" s="67"/>
      <c r="G208" s="67"/>
      <c r="H208" s="67"/>
      <c r="I208" s="136"/>
      <c r="J208" s="134"/>
      <c r="R208" s="67"/>
      <c r="S208" s="68"/>
      <c r="T208" s="131"/>
      <c r="U208" s="132"/>
      <c r="W208" s="88"/>
      <c r="Y208" s="182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136"/>
      <c r="AK208" s="134"/>
      <c r="AS208" s="67"/>
      <c r="AT208" s="68"/>
      <c r="AU208" s="133"/>
      <c r="AV208" s="132"/>
      <c r="AX208" s="88"/>
      <c r="BA208" s="221"/>
      <c r="BB208" s="221"/>
      <c r="BC208" s="221"/>
      <c r="BD208" s="221"/>
      <c r="BE208" s="221"/>
      <c r="BF208" s="221"/>
      <c r="BG208" s="221"/>
      <c r="BH208" s="221"/>
      <c r="BI208" s="221"/>
    </row>
    <row r="209" spans="2:61" s="61" customFormat="1" x14ac:dyDescent="0.2">
      <c r="B209" s="182"/>
      <c r="C209" s="67"/>
      <c r="D209" s="67"/>
      <c r="E209" s="67"/>
      <c r="F209" s="67"/>
      <c r="G209" s="67"/>
      <c r="H209" s="67"/>
      <c r="I209" s="136"/>
      <c r="J209" s="134"/>
      <c r="R209" s="67"/>
      <c r="S209" s="68"/>
      <c r="T209" s="131"/>
      <c r="U209" s="132"/>
      <c r="W209" s="88"/>
      <c r="Y209" s="182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136"/>
      <c r="AK209" s="134"/>
      <c r="AS209" s="67"/>
      <c r="AT209" s="68"/>
      <c r="AU209" s="133"/>
      <c r="AV209" s="132"/>
      <c r="AX209" s="88"/>
      <c r="BA209" s="221"/>
      <c r="BB209" s="221"/>
      <c r="BC209" s="221"/>
      <c r="BD209" s="221"/>
      <c r="BE209" s="221"/>
      <c r="BF209" s="221"/>
      <c r="BG209" s="221"/>
      <c r="BH209" s="221"/>
      <c r="BI209" s="221"/>
    </row>
    <row r="210" spans="2:61" s="61" customFormat="1" x14ac:dyDescent="0.2">
      <c r="B210" s="182"/>
      <c r="C210" s="67"/>
      <c r="D210" s="67"/>
      <c r="E210" s="67"/>
      <c r="F210" s="67"/>
      <c r="G210" s="67"/>
      <c r="H210" s="67"/>
      <c r="I210" s="136"/>
      <c r="J210" s="134"/>
      <c r="R210" s="67"/>
      <c r="S210" s="68"/>
      <c r="T210" s="131"/>
      <c r="U210" s="132"/>
      <c r="W210" s="88"/>
      <c r="Y210" s="182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136"/>
      <c r="AK210" s="134"/>
      <c r="AS210" s="67"/>
      <c r="AT210" s="68"/>
      <c r="AU210" s="133"/>
      <c r="AV210" s="132"/>
      <c r="AX210" s="88"/>
      <c r="BA210" s="221"/>
      <c r="BB210" s="221"/>
      <c r="BC210" s="221"/>
      <c r="BD210" s="221"/>
      <c r="BE210" s="221"/>
      <c r="BF210" s="221"/>
      <c r="BG210" s="221"/>
      <c r="BH210" s="221"/>
      <c r="BI210" s="221"/>
    </row>
    <row r="211" spans="2:61" s="61" customFormat="1" x14ac:dyDescent="0.2">
      <c r="B211" s="182"/>
      <c r="C211" s="67"/>
      <c r="D211" s="67"/>
      <c r="E211" s="67"/>
      <c r="F211" s="67"/>
      <c r="G211" s="67"/>
      <c r="H211" s="67"/>
      <c r="I211" s="136"/>
      <c r="J211" s="134"/>
      <c r="R211" s="67"/>
      <c r="S211" s="68"/>
      <c r="T211" s="131"/>
      <c r="U211" s="132"/>
      <c r="W211" s="88"/>
      <c r="Y211" s="182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136"/>
      <c r="AK211" s="134"/>
      <c r="AS211" s="67"/>
      <c r="AT211" s="68"/>
      <c r="AU211" s="133"/>
      <c r="AV211" s="132"/>
      <c r="AX211" s="88"/>
      <c r="BA211" s="221"/>
      <c r="BB211" s="221"/>
      <c r="BC211" s="221"/>
      <c r="BD211" s="221"/>
      <c r="BE211" s="221"/>
      <c r="BF211" s="221"/>
      <c r="BG211" s="221"/>
      <c r="BH211" s="221"/>
      <c r="BI211" s="221"/>
    </row>
    <row r="212" spans="2:61" s="61" customFormat="1" x14ac:dyDescent="0.2">
      <c r="B212" s="182"/>
      <c r="C212" s="67"/>
      <c r="D212" s="67"/>
      <c r="E212" s="67"/>
      <c r="F212" s="67"/>
      <c r="G212" s="67"/>
      <c r="H212" s="67"/>
      <c r="I212" s="136"/>
      <c r="J212" s="134"/>
      <c r="R212" s="67"/>
      <c r="S212" s="68"/>
      <c r="T212" s="131"/>
      <c r="U212" s="132"/>
      <c r="W212" s="88"/>
      <c r="Y212" s="182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136"/>
      <c r="AK212" s="134"/>
      <c r="AS212" s="67"/>
      <c r="AT212" s="68"/>
      <c r="AU212" s="133"/>
      <c r="AV212" s="132"/>
      <c r="AX212" s="88"/>
      <c r="BA212" s="221"/>
      <c r="BB212" s="221"/>
      <c r="BC212" s="221"/>
      <c r="BD212" s="221"/>
      <c r="BE212" s="221"/>
      <c r="BF212" s="221"/>
      <c r="BG212" s="221"/>
      <c r="BH212" s="221"/>
      <c r="BI212" s="221"/>
    </row>
    <row r="213" spans="2:61" s="61" customFormat="1" x14ac:dyDescent="0.2">
      <c r="B213" s="182"/>
      <c r="C213" s="67"/>
      <c r="D213" s="67"/>
      <c r="E213" s="67"/>
      <c r="F213" s="67"/>
      <c r="G213" s="67"/>
      <c r="H213" s="67"/>
      <c r="I213" s="136"/>
      <c r="J213" s="134"/>
      <c r="R213" s="67"/>
      <c r="S213" s="68"/>
      <c r="T213" s="131"/>
      <c r="U213" s="132"/>
      <c r="W213" s="88"/>
      <c r="Y213" s="182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136"/>
      <c r="AK213" s="134"/>
      <c r="AS213" s="67"/>
      <c r="AT213" s="68"/>
      <c r="AU213" s="133"/>
      <c r="AV213" s="132"/>
      <c r="AX213" s="88"/>
      <c r="BA213" s="221"/>
      <c r="BB213" s="221"/>
      <c r="BC213" s="221"/>
      <c r="BD213" s="221"/>
      <c r="BE213" s="221"/>
      <c r="BF213" s="221"/>
      <c r="BG213" s="221"/>
      <c r="BH213" s="221"/>
      <c r="BI213" s="221"/>
    </row>
    <row r="214" spans="2:61" s="61" customFormat="1" x14ac:dyDescent="0.2">
      <c r="B214" s="182"/>
      <c r="C214" s="67"/>
      <c r="D214" s="67"/>
      <c r="E214" s="67"/>
      <c r="F214" s="67"/>
      <c r="G214" s="67"/>
      <c r="H214" s="67"/>
      <c r="I214" s="136"/>
      <c r="J214" s="134"/>
      <c r="R214" s="67"/>
      <c r="S214" s="68"/>
      <c r="T214" s="131"/>
      <c r="U214" s="132"/>
      <c r="W214" s="88"/>
      <c r="Y214" s="182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136"/>
      <c r="AK214" s="134"/>
      <c r="AS214" s="67"/>
      <c r="AT214" s="68"/>
      <c r="AU214" s="133"/>
      <c r="AV214" s="132"/>
      <c r="AX214" s="88"/>
      <c r="BA214" s="221"/>
      <c r="BB214" s="221"/>
      <c r="BC214" s="221"/>
      <c r="BD214" s="221"/>
      <c r="BE214" s="221"/>
      <c r="BF214" s="221"/>
      <c r="BG214" s="221"/>
      <c r="BH214" s="221"/>
      <c r="BI214" s="221"/>
    </row>
    <row r="215" spans="2:61" s="61" customFormat="1" x14ac:dyDescent="0.2">
      <c r="B215" s="182"/>
      <c r="C215" s="67"/>
      <c r="D215" s="67"/>
      <c r="E215" s="67"/>
      <c r="F215" s="67"/>
      <c r="G215" s="67"/>
      <c r="H215" s="67"/>
      <c r="I215" s="136"/>
      <c r="J215" s="134"/>
      <c r="R215" s="67"/>
      <c r="S215" s="68"/>
      <c r="T215" s="131"/>
      <c r="U215" s="132"/>
      <c r="W215" s="88"/>
      <c r="Y215" s="182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136"/>
      <c r="AK215" s="134"/>
      <c r="AS215" s="67"/>
      <c r="AT215" s="68"/>
      <c r="AU215" s="133"/>
      <c r="AV215" s="132"/>
      <c r="AX215" s="88"/>
      <c r="BA215" s="221"/>
      <c r="BB215" s="221"/>
      <c r="BC215" s="221"/>
      <c r="BD215" s="221"/>
      <c r="BE215" s="221"/>
      <c r="BF215" s="221"/>
      <c r="BG215" s="221"/>
      <c r="BH215" s="221"/>
      <c r="BI215" s="221"/>
    </row>
    <row r="216" spans="2:61" s="61" customFormat="1" x14ac:dyDescent="0.2">
      <c r="B216" s="182"/>
      <c r="C216" s="67"/>
      <c r="D216" s="67"/>
      <c r="E216" s="67"/>
      <c r="F216" s="67"/>
      <c r="G216" s="67"/>
      <c r="H216" s="67"/>
      <c r="I216" s="136"/>
      <c r="J216" s="134"/>
      <c r="R216" s="67"/>
      <c r="S216" s="68"/>
      <c r="T216" s="131"/>
      <c r="U216" s="132"/>
      <c r="W216" s="88"/>
      <c r="Y216" s="182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136"/>
      <c r="AK216" s="134"/>
      <c r="AS216" s="67"/>
      <c r="AT216" s="68"/>
      <c r="AU216" s="133"/>
      <c r="AV216" s="132"/>
      <c r="AX216" s="88"/>
      <c r="BA216" s="221"/>
      <c r="BB216" s="221"/>
      <c r="BC216" s="221"/>
      <c r="BD216" s="221"/>
      <c r="BE216" s="221"/>
      <c r="BF216" s="221"/>
      <c r="BG216" s="221"/>
      <c r="BH216" s="221"/>
      <c r="BI216" s="221"/>
    </row>
    <row r="217" spans="2:61" s="61" customFormat="1" x14ac:dyDescent="0.2">
      <c r="B217" s="182"/>
      <c r="C217" s="67"/>
      <c r="D217" s="67"/>
      <c r="E217" s="67"/>
      <c r="F217" s="67"/>
      <c r="G217" s="67"/>
      <c r="H217" s="67"/>
      <c r="I217" s="136"/>
      <c r="J217" s="134"/>
      <c r="R217" s="67"/>
      <c r="S217" s="68"/>
      <c r="T217" s="131"/>
      <c r="U217" s="132"/>
      <c r="W217" s="88"/>
      <c r="Y217" s="182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136"/>
      <c r="AK217" s="134"/>
      <c r="AS217" s="67"/>
      <c r="AT217" s="68"/>
      <c r="AU217" s="133"/>
      <c r="AV217" s="132"/>
      <c r="AX217" s="88"/>
      <c r="BA217" s="221"/>
      <c r="BB217" s="221"/>
      <c r="BC217" s="221"/>
      <c r="BD217" s="221"/>
      <c r="BE217" s="221"/>
      <c r="BF217" s="221"/>
      <c r="BG217" s="221"/>
      <c r="BH217" s="221"/>
      <c r="BI217" s="221"/>
    </row>
    <row r="218" spans="2:61" s="61" customFormat="1" x14ac:dyDescent="0.2">
      <c r="B218" s="182"/>
      <c r="C218" s="67"/>
      <c r="D218" s="67"/>
      <c r="E218" s="67"/>
      <c r="F218" s="67"/>
      <c r="G218" s="67"/>
      <c r="H218" s="67"/>
      <c r="I218" s="136"/>
      <c r="J218" s="134"/>
      <c r="R218" s="67"/>
      <c r="S218" s="68"/>
      <c r="T218" s="131"/>
      <c r="U218" s="132"/>
      <c r="W218" s="88"/>
      <c r="Y218" s="182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136"/>
      <c r="AK218" s="134"/>
      <c r="AS218" s="67"/>
      <c r="AT218" s="68"/>
      <c r="AU218" s="133"/>
      <c r="AV218" s="132"/>
      <c r="AX218" s="88"/>
      <c r="BA218" s="221"/>
      <c r="BB218" s="221"/>
      <c r="BC218" s="221"/>
      <c r="BD218" s="221"/>
      <c r="BE218" s="221"/>
      <c r="BF218" s="221"/>
      <c r="BG218" s="221"/>
      <c r="BH218" s="221"/>
      <c r="BI218" s="221"/>
    </row>
    <row r="219" spans="2:61" s="61" customFormat="1" x14ac:dyDescent="0.2">
      <c r="B219" s="182"/>
      <c r="C219" s="67"/>
      <c r="D219" s="67"/>
      <c r="E219" s="67"/>
      <c r="F219" s="67"/>
      <c r="G219" s="67"/>
      <c r="H219" s="67"/>
      <c r="I219" s="136"/>
      <c r="J219" s="134"/>
      <c r="R219" s="67"/>
      <c r="S219" s="68"/>
      <c r="T219" s="131"/>
      <c r="U219" s="132"/>
      <c r="W219" s="88"/>
      <c r="Y219" s="182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136"/>
      <c r="AK219" s="134"/>
      <c r="AS219" s="67"/>
      <c r="AT219" s="68"/>
      <c r="AU219" s="133"/>
      <c r="AV219" s="132"/>
      <c r="AX219" s="88"/>
      <c r="BA219" s="221"/>
      <c r="BB219" s="221"/>
      <c r="BC219" s="221"/>
      <c r="BD219" s="221"/>
      <c r="BE219" s="221"/>
      <c r="BF219" s="221"/>
      <c r="BG219" s="221"/>
      <c r="BH219" s="221"/>
      <c r="BI219" s="221"/>
    </row>
    <row r="220" spans="2:61" s="61" customFormat="1" x14ac:dyDescent="0.2">
      <c r="B220" s="182"/>
      <c r="C220" s="67"/>
      <c r="D220" s="67"/>
      <c r="E220" s="67"/>
      <c r="F220" s="67"/>
      <c r="G220" s="67"/>
      <c r="H220" s="67"/>
      <c r="I220" s="136"/>
      <c r="J220" s="134"/>
      <c r="R220" s="67"/>
      <c r="S220" s="68"/>
      <c r="T220" s="131"/>
      <c r="U220" s="132"/>
      <c r="W220" s="88"/>
      <c r="Y220" s="182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136"/>
      <c r="AK220" s="134"/>
      <c r="AS220" s="67"/>
      <c r="AT220" s="68"/>
      <c r="AU220" s="133"/>
      <c r="AV220" s="132"/>
      <c r="AX220" s="88"/>
      <c r="BA220" s="221"/>
      <c r="BB220" s="221"/>
      <c r="BC220" s="221"/>
      <c r="BD220" s="221"/>
      <c r="BE220" s="221"/>
      <c r="BF220" s="221"/>
      <c r="BG220" s="221"/>
      <c r="BH220" s="221"/>
      <c r="BI220" s="221"/>
    </row>
    <row r="221" spans="2:61" s="61" customFormat="1" x14ac:dyDescent="0.2">
      <c r="B221" s="182"/>
      <c r="C221" s="67"/>
      <c r="D221" s="67"/>
      <c r="E221" s="67"/>
      <c r="F221" s="67"/>
      <c r="G221" s="67"/>
      <c r="H221" s="67"/>
      <c r="I221" s="136"/>
      <c r="J221" s="134"/>
      <c r="R221" s="67"/>
      <c r="S221" s="68"/>
      <c r="T221" s="131"/>
      <c r="U221" s="132"/>
      <c r="W221" s="88"/>
      <c r="Y221" s="182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136"/>
      <c r="AK221" s="134"/>
      <c r="AS221" s="67"/>
      <c r="AT221" s="68"/>
      <c r="AU221" s="133"/>
      <c r="AV221" s="132"/>
      <c r="AX221" s="88"/>
      <c r="BA221" s="221"/>
      <c r="BB221" s="221"/>
      <c r="BC221" s="221"/>
      <c r="BD221" s="221"/>
      <c r="BE221" s="221"/>
      <c r="BF221" s="221"/>
      <c r="BG221" s="221"/>
      <c r="BH221" s="221"/>
      <c r="BI221" s="221"/>
    </row>
    <row r="222" spans="2:61" s="61" customFormat="1" x14ac:dyDescent="0.2">
      <c r="B222" s="182"/>
      <c r="C222" s="67"/>
      <c r="D222" s="67"/>
      <c r="E222" s="67"/>
      <c r="F222" s="67"/>
      <c r="G222" s="67"/>
      <c r="H222" s="67"/>
      <c r="I222" s="136"/>
      <c r="J222" s="134"/>
      <c r="R222" s="67"/>
      <c r="S222" s="68"/>
      <c r="T222" s="131"/>
      <c r="U222" s="132"/>
      <c r="W222" s="88"/>
      <c r="Y222" s="182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136"/>
      <c r="AK222" s="134"/>
      <c r="AS222" s="67"/>
      <c r="AT222" s="68"/>
      <c r="AU222" s="133"/>
      <c r="AV222" s="132"/>
      <c r="AX222" s="88"/>
      <c r="BA222" s="221"/>
      <c r="BB222" s="221"/>
      <c r="BC222" s="221"/>
      <c r="BD222" s="221"/>
      <c r="BE222" s="221"/>
      <c r="BF222" s="221"/>
      <c r="BG222" s="221"/>
      <c r="BH222" s="221"/>
      <c r="BI222" s="221"/>
    </row>
    <row r="223" spans="2:61" s="61" customFormat="1" x14ac:dyDescent="0.2">
      <c r="B223" s="182"/>
      <c r="C223" s="67"/>
      <c r="D223" s="67"/>
      <c r="E223" s="67"/>
      <c r="F223" s="67"/>
      <c r="G223" s="67"/>
      <c r="H223" s="67"/>
      <c r="I223" s="136"/>
      <c r="J223" s="134"/>
      <c r="R223" s="67"/>
      <c r="S223" s="68"/>
      <c r="T223" s="131"/>
      <c r="U223" s="132"/>
      <c r="W223" s="88"/>
      <c r="Y223" s="182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136"/>
      <c r="AK223" s="134"/>
      <c r="AS223" s="67"/>
      <c r="AT223" s="68"/>
      <c r="AU223" s="133"/>
      <c r="AV223" s="132"/>
      <c r="AX223" s="88"/>
      <c r="BA223" s="221"/>
      <c r="BB223" s="221"/>
      <c r="BC223" s="221"/>
      <c r="BD223" s="221"/>
      <c r="BE223" s="221"/>
      <c r="BF223" s="221"/>
      <c r="BG223" s="221"/>
      <c r="BH223" s="221"/>
      <c r="BI223" s="221"/>
    </row>
    <row r="224" spans="2:61" s="61" customFormat="1" x14ac:dyDescent="0.2">
      <c r="B224" s="182"/>
      <c r="C224" s="67"/>
      <c r="D224" s="67"/>
      <c r="E224" s="67"/>
      <c r="F224" s="67"/>
      <c r="G224" s="67"/>
      <c r="H224" s="67"/>
      <c r="I224" s="136"/>
      <c r="J224" s="134"/>
      <c r="R224" s="67"/>
      <c r="S224" s="68"/>
      <c r="T224" s="131"/>
      <c r="U224" s="132"/>
      <c r="W224" s="88"/>
      <c r="Y224" s="182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136"/>
      <c r="AK224" s="134"/>
      <c r="AS224" s="67"/>
      <c r="AT224" s="68"/>
      <c r="AU224" s="133"/>
      <c r="AV224" s="132"/>
      <c r="AX224" s="88"/>
      <c r="BA224" s="221"/>
      <c r="BB224" s="221"/>
      <c r="BC224" s="221"/>
      <c r="BD224" s="221"/>
      <c r="BE224" s="221"/>
      <c r="BF224" s="221"/>
      <c r="BG224" s="221"/>
      <c r="BH224" s="221"/>
      <c r="BI224" s="221"/>
    </row>
    <row r="225" spans="2:61" s="61" customFormat="1" x14ac:dyDescent="0.2">
      <c r="B225" s="182"/>
      <c r="C225" s="67"/>
      <c r="D225" s="67"/>
      <c r="E225" s="67"/>
      <c r="F225" s="67"/>
      <c r="G225" s="67"/>
      <c r="H225" s="67"/>
      <c r="I225" s="136"/>
      <c r="J225" s="134"/>
      <c r="R225" s="67"/>
      <c r="S225" s="68"/>
      <c r="T225" s="131"/>
      <c r="U225" s="132"/>
      <c r="W225" s="88"/>
      <c r="Y225" s="182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136"/>
      <c r="AK225" s="134"/>
      <c r="AS225" s="67"/>
      <c r="AT225" s="68"/>
      <c r="AU225" s="133"/>
      <c r="AV225" s="132"/>
      <c r="AX225" s="88"/>
      <c r="BA225" s="221"/>
      <c r="BB225" s="221"/>
      <c r="BC225" s="221"/>
      <c r="BD225" s="221"/>
      <c r="BE225" s="221"/>
      <c r="BF225" s="221"/>
      <c r="BG225" s="221"/>
      <c r="BH225" s="221"/>
      <c r="BI225" s="221"/>
    </row>
    <row r="226" spans="2:61" s="61" customFormat="1" x14ac:dyDescent="0.2">
      <c r="B226" s="182"/>
      <c r="C226" s="67"/>
      <c r="D226" s="67"/>
      <c r="E226" s="67"/>
      <c r="F226" s="67"/>
      <c r="G226" s="67"/>
      <c r="H226" s="67"/>
      <c r="I226" s="136"/>
      <c r="J226" s="134"/>
      <c r="R226" s="67"/>
      <c r="S226" s="68"/>
      <c r="T226" s="131"/>
      <c r="U226" s="132"/>
      <c r="W226" s="88"/>
      <c r="Y226" s="182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136"/>
      <c r="AK226" s="134"/>
      <c r="AS226" s="67"/>
      <c r="AT226" s="68"/>
      <c r="AU226" s="133"/>
      <c r="AV226" s="132"/>
      <c r="AX226" s="88"/>
      <c r="BA226" s="221"/>
      <c r="BB226" s="221"/>
      <c r="BC226" s="221"/>
      <c r="BD226" s="221"/>
      <c r="BE226" s="221"/>
      <c r="BF226" s="221"/>
      <c r="BG226" s="221"/>
      <c r="BH226" s="221"/>
      <c r="BI226" s="221"/>
    </row>
    <row r="227" spans="2:61" s="61" customFormat="1" x14ac:dyDescent="0.2">
      <c r="B227" s="182"/>
      <c r="C227" s="67"/>
      <c r="D227" s="67"/>
      <c r="E227" s="67"/>
      <c r="F227" s="67"/>
      <c r="G227" s="67"/>
      <c r="H227" s="67"/>
      <c r="I227" s="136"/>
      <c r="J227" s="134"/>
      <c r="R227" s="67"/>
      <c r="S227" s="68"/>
      <c r="T227" s="131"/>
      <c r="U227" s="132"/>
      <c r="W227" s="88"/>
      <c r="Y227" s="182"/>
      <c r="Z227" s="67"/>
      <c r="AA227" s="67"/>
      <c r="AB227" s="67"/>
      <c r="AC227" s="67"/>
      <c r="AD227" s="67"/>
      <c r="AE227" s="67"/>
      <c r="AF227" s="67"/>
      <c r="AG227" s="67"/>
      <c r="AH227" s="67"/>
      <c r="AI227" s="67"/>
      <c r="AJ227" s="136"/>
      <c r="AK227" s="134"/>
      <c r="AS227" s="67"/>
      <c r="AT227" s="68"/>
      <c r="AU227" s="133"/>
      <c r="AV227" s="132"/>
      <c r="AX227" s="88"/>
      <c r="BA227" s="221"/>
      <c r="BB227" s="221"/>
      <c r="BC227" s="221"/>
      <c r="BD227" s="221"/>
      <c r="BE227" s="221"/>
      <c r="BF227" s="221"/>
      <c r="BG227" s="221"/>
      <c r="BH227" s="221"/>
      <c r="BI227" s="221"/>
    </row>
    <row r="228" spans="2:61" x14ac:dyDescent="0.2">
      <c r="T228" s="131"/>
      <c r="U228" s="132"/>
      <c r="AU228" s="133"/>
      <c r="AV228" s="132"/>
    </row>
    <row r="229" spans="2:61" x14ac:dyDescent="0.2">
      <c r="T229" s="131"/>
      <c r="U229" s="132"/>
      <c r="AU229" s="133"/>
      <c r="AV229" s="132"/>
    </row>
    <row r="230" spans="2:61" x14ac:dyDescent="0.2">
      <c r="T230" s="131"/>
      <c r="U230" s="132"/>
      <c r="AU230" s="133"/>
      <c r="AV230" s="132"/>
    </row>
    <row r="231" spans="2:61" x14ac:dyDescent="0.2">
      <c r="T231" s="131"/>
      <c r="U231" s="132"/>
      <c r="AU231" s="133"/>
      <c r="AV231" s="132"/>
    </row>
    <row r="232" spans="2:61" x14ac:dyDescent="0.2">
      <c r="T232" s="131"/>
      <c r="U232" s="132"/>
      <c r="AU232" s="133"/>
      <c r="AV232" s="132"/>
    </row>
    <row r="233" spans="2:61" x14ac:dyDescent="0.2">
      <c r="T233" s="131"/>
      <c r="U233" s="132"/>
      <c r="AU233" s="133"/>
      <c r="AV233" s="132"/>
    </row>
    <row r="234" spans="2:61" x14ac:dyDescent="0.2">
      <c r="T234" s="131"/>
      <c r="U234" s="132"/>
      <c r="AU234" s="133"/>
      <c r="AV234" s="132"/>
    </row>
    <row r="235" spans="2:61" x14ac:dyDescent="0.2">
      <c r="T235" s="131"/>
      <c r="U235" s="132"/>
      <c r="AU235" s="133"/>
      <c r="AV235" s="132"/>
    </row>
    <row r="236" spans="2:61" x14ac:dyDescent="0.2">
      <c r="T236" s="131"/>
      <c r="U236" s="132"/>
      <c r="AU236" s="133"/>
      <c r="AV236" s="132"/>
    </row>
    <row r="237" spans="2:61" x14ac:dyDescent="0.2">
      <c r="T237" s="131"/>
      <c r="U237" s="132"/>
      <c r="AU237" s="133"/>
      <c r="AV237" s="132"/>
    </row>
    <row r="238" spans="2:61" x14ac:dyDescent="0.2">
      <c r="T238" s="131"/>
      <c r="U238" s="132"/>
      <c r="AU238" s="133"/>
      <c r="AV238" s="132"/>
    </row>
    <row r="239" spans="2:61" x14ac:dyDescent="0.2">
      <c r="T239" s="131"/>
      <c r="U239" s="132"/>
      <c r="AU239" s="133"/>
      <c r="AV239" s="132"/>
    </row>
    <row r="240" spans="2:61" x14ac:dyDescent="0.2">
      <c r="T240" s="131"/>
      <c r="U240" s="132"/>
      <c r="AU240" s="133"/>
      <c r="AV240" s="132"/>
    </row>
    <row r="241" spans="20:48" x14ac:dyDescent="0.2">
      <c r="T241" s="131"/>
      <c r="U241" s="132"/>
      <c r="AU241" s="133"/>
      <c r="AV241" s="132"/>
    </row>
    <row r="242" spans="20:48" x14ac:dyDescent="0.2">
      <c r="T242" s="131"/>
      <c r="U242" s="132"/>
      <c r="AU242" s="133"/>
      <c r="AV242" s="132"/>
    </row>
    <row r="243" spans="20:48" x14ac:dyDescent="0.2">
      <c r="T243" s="131"/>
      <c r="U243" s="132"/>
      <c r="AU243" s="133"/>
      <c r="AV243" s="132"/>
    </row>
    <row r="244" spans="20:48" x14ac:dyDescent="0.2">
      <c r="T244" s="131"/>
      <c r="U244" s="132"/>
      <c r="AU244" s="133"/>
      <c r="AV244" s="132"/>
    </row>
    <row r="245" spans="20:48" x14ac:dyDescent="0.2">
      <c r="T245" s="131"/>
      <c r="U245" s="132"/>
      <c r="AU245" s="133"/>
      <c r="AV245" s="132"/>
    </row>
    <row r="246" spans="20:48" x14ac:dyDescent="0.2">
      <c r="T246" s="131"/>
      <c r="U246" s="132"/>
      <c r="AU246" s="133"/>
      <c r="AV246" s="132"/>
    </row>
    <row r="247" spans="20:48" x14ac:dyDescent="0.2">
      <c r="T247" s="131"/>
      <c r="U247" s="132"/>
      <c r="AU247" s="133"/>
      <c r="AV247" s="132"/>
    </row>
    <row r="248" spans="20:48" x14ac:dyDescent="0.2">
      <c r="T248" s="131"/>
      <c r="U248" s="132"/>
      <c r="AU248" s="133"/>
      <c r="AV248" s="132"/>
    </row>
    <row r="249" spans="20:48" x14ac:dyDescent="0.2">
      <c r="T249" s="131"/>
      <c r="U249" s="132"/>
      <c r="AU249" s="133"/>
      <c r="AV249" s="132"/>
    </row>
    <row r="250" spans="20:48" x14ac:dyDescent="0.2">
      <c r="T250" s="131"/>
      <c r="U250" s="132"/>
      <c r="AU250" s="133"/>
      <c r="AV250" s="132"/>
    </row>
    <row r="251" spans="20:48" x14ac:dyDescent="0.2">
      <c r="T251" s="131"/>
      <c r="U251" s="132"/>
      <c r="AU251" s="133"/>
      <c r="AV251" s="132"/>
    </row>
    <row r="252" spans="20:48" x14ac:dyDescent="0.2">
      <c r="T252" s="131"/>
      <c r="U252" s="132"/>
      <c r="AU252" s="133"/>
      <c r="AV252" s="132"/>
    </row>
    <row r="253" spans="20:48" x14ac:dyDescent="0.2">
      <c r="T253" s="131"/>
      <c r="U253" s="132"/>
      <c r="AU253" s="133"/>
      <c r="AV253" s="132"/>
    </row>
    <row r="254" spans="20:48" x14ac:dyDescent="0.2">
      <c r="T254" s="131"/>
      <c r="U254" s="132"/>
      <c r="AU254" s="133"/>
      <c r="AV254" s="132"/>
    </row>
    <row r="255" spans="20:48" x14ac:dyDescent="0.2">
      <c r="T255" s="131"/>
      <c r="U255" s="132"/>
      <c r="AU255" s="133"/>
      <c r="AV255" s="132"/>
    </row>
    <row r="256" spans="20:48" x14ac:dyDescent="0.2">
      <c r="T256" s="131"/>
      <c r="U256" s="132"/>
      <c r="AU256" s="133"/>
      <c r="AV256" s="132"/>
    </row>
    <row r="257" spans="2:61" x14ac:dyDescent="0.2">
      <c r="T257" s="131"/>
      <c r="U257" s="132"/>
      <c r="AU257" s="133"/>
      <c r="AV257" s="132"/>
    </row>
    <row r="258" spans="2:61" x14ac:dyDescent="0.2">
      <c r="T258" s="131"/>
      <c r="U258" s="132"/>
      <c r="AU258" s="133"/>
      <c r="AV258" s="132"/>
    </row>
    <row r="259" spans="2:61" x14ac:dyDescent="0.2">
      <c r="T259" s="131"/>
      <c r="U259" s="132"/>
      <c r="AU259" s="133"/>
      <c r="AV259" s="132"/>
    </row>
    <row r="260" spans="2:61" s="61" customFormat="1" x14ac:dyDescent="0.2">
      <c r="B260" s="182"/>
      <c r="C260" s="67"/>
      <c r="D260" s="67"/>
      <c r="E260" s="67"/>
      <c r="F260" s="67"/>
      <c r="G260" s="67"/>
      <c r="H260" s="67"/>
      <c r="I260" s="136"/>
      <c r="J260" s="134"/>
      <c r="R260" s="67"/>
      <c r="S260" s="68"/>
      <c r="T260" s="131"/>
      <c r="U260" s="132"/>
      <c r="W260" s="88"/>
      <c r="Y260" s="182"/>
      <c r="Z260" s="67"/>
      <c r="AA260" s="67"/>
      <c r="AB260" s="67"/>
      <c r="AC260" s="67"/>
      <c r="AD260" s="67"/>
      <c r="AE260" s="67"/>
      <c r="AF260" s="67"/>
      <c r="AG260" s="67"/>
      <c r="AH260" s="67"/>
      <c r="AI260" s="67"/>
      <c r="AJ260" s="136"/>
      <c r="AK260" s="134"/>
      <c r="AS260" s="67"/>
      <c r="AT260" s="68"/>
      <c r="AU260" s="133"/>
      <c r="AV260" s="132"/>
      <c r="AX260" s="88"/>
      <c r="BA260" s="221"/>
      <c r="BB260" s="221"/>
      <c r="BC260" s="221"/>
      <c r="BD260" s="221"/>
      <c r="BE260" s="221"/>
      <c r="BF260" s="221"/>
      <c r="BG260" s="221"/>
      <c r="BH260" s="221"/>
      <c r="BI260" s="221"/>
    </row>
    <row r="261" spans="2:61" s="61" customFormat="1" x14ac:dyDescent="0.2">
      <c r="B261" s="182"/>
      <c r="C261" s="67"/>
      <c r="D261" s="67"/>
      <c r="E261" s="67"/>
      <c r="F261" s="67"/>
      <c r="G261" s="67"/>
      <c r="H261" s="67"/>
      <c r="I261" s="136"/>
      <c r="J261" s="134"/>
      <c r="R261" s="67"/>
      <c r="S261" s="68"/>
      <c r="T261" s="131"/>
      <c r="U261" s="132"/>
      <c r="W261" s="88"/>
      <c r="Y261" s="182"/>
      <c r="Z261" s="67"/>
      <c r="AA261" s="67"/>
      <c r="AB261" s="67"/>
      <c r="AC261" s="67"/>
      <c r="AD261" s="67"/>
      <c r="AE261" s="67"/>
      <c r="AF261" s="67"/>
      <c r="AG261" s="67"/>
      <c r="AH261" s="67"/>
      <c r="AI261" s="67"/>
      <c r="AJ261" s="136"/>
      <c r="AK261" s="134"/>
      <c r="AS261" s="67"/>
      <c r="AT261" s="68"/>
      <c r="AU261" s="133"/>
      <c r="AV261" s="132"/>
      <c r="AX261" s="88"/>
      <c r="BA261" s="221"/>
      <c r="BB261" s="221"/>
      <c r="BC261" s="221"/>
      <c r="BD261" s="221"/>
      <c r="BE261" s="221"/>
      <c r="BF261" s="221"/>
      <c r="BG261" s="221"/>
      <c r="BH261" s="221"/>
      <c r="BI261" s="221"/>
    </row>
    <row r="262" spans="2:61" s="61" customFormat="1" x14ac:dyDescent="0.2">
      <c r="B262" s="182"/>
      <c r="C262" s="67"/>
      <c r="D262" s="67"/>
      <c r="E262" s="67"/>
      <c r="F262" s="67"/>
      <c r="G262" s="67"/>
      <c r="H262" s="67"/>
      <c r="I262" s="136"/>
      <c r="J262" s="134"/>
      <c r="R262" s="67"/>
      <c r="S262" s="68"/>
      <c r="T262" s="131"/>
      <c r="U262" s="132"/>
      <c r="W262" s="88"/>
      <c r="Y262" s="182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136"/>
      <c r="AK262" s="134"/>
      <c r="AS262" s="67"/>
      <c r="AT262" s="68"/>
      <c r="AU262" s="133"/>
      <c r="AV262" s="132"/>
      <c r="AX262" s="88"/>
      <c r="BA262" s="221"/>
      <c r="BB262" s="221"/>
      <c r="BC262" s="221"/>
      <c r="BD262" s="221"/>
      <c r="BE262" s="221"/>
      <c r="BF262" s="221"/>
      <c r="BG262" s="221"/>
      <c r="BH262" s="221"/>
      <c r="BI262" s="221"/>
    </row>
    <row r="263" spans="2:61" s="61" customFormat="1" x14ac:dyDescent="0.2">
      <c r="B263" s="182"/>
      <c r="C263" s="67"/>
      <c r="D263" s="67"/>
      <c r="E263" s="67"/>
      <c r="F263" s="67"/>
      <c r="G263" s="67"/>
      <c r="H263" s="67"/>
      <c r="I263" s="136"/>
      <c r="J263" s="134"/>
      <c r="R263" s="67"/>
      <c r="S263" s="68"/>
      <c r="T263" s="131"/>
      <c r="U263" s="132"/>
      <c r="W263" s="88"/>
      <c r="Y263" s="182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136"/>
      <c r="AK263" s="134"/>
      <c r="AS263" s="67"/>
      <c r="AT263" s="68"/>
      <c r="AU263" s="133"/>
      <c r="AV263" s="132"/>
      <c r="AX263" s="88"/>
      <c r="BA263" s="221"/>
      <c r="BB263" s="221"/>
      <c r="BC263" s="221"/>
      <c r="BD263" s="221"/>
      <c r="BE263" s="221"/>
      <c r="BF263" s="221"/>
      <c r="BG263" s="221"/>
      <c r="BH263" s="221"/>
      <c r="BI263" s="221"/>
    </row>
    <row r="264" spans="2:61" s="61" customFormat="1" x14ac:dyDescent="0.2">
      <c r="B264" s="182"/>
      <c r="C264" s="67"/>
      <c r="D264" s="67"/>
      <c r="E264" s="67"/>
      <c r="F264" s="67"/>
      <c r="G264" s="67"/>
      <c r="H264" s="67"/>
      <c r="I264" s="136"/>
      <c r="J264" s="134"/>
      <c r="R264" s="67"/>
      <c r="S264" s="68"/>
      <c r="T264" s="131"/>
      <c r="U264" s="132"/>
      <c r="W264" s="88"/>
      <c r="Y264" s="182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136"/>
      <c r="AK264" s="134"/>
      <c r="AS264" s="67"/>
      <c r="AT264" s="68"/>
      <c r="AU264" s="133"/>
      <c r="AV264" s="132"/>
      <c r="AX264" s="88"/>
      <c r="BA264" s="221"/>
      <c r="BB264" s="221"/>
      <c r="BC264" s="221"/>
      <c r="BD264" s="221"/>
      <c r="BE264" s="221"/>
      <c r="BF264" s="221"/>
      <c r="BG264" s="221"/>
      <c r="BH264" s="221"/>
      <c r="BI264" s="221"/>
    </row>
    <row r="265" spans="2:61" s="61" customFormat="1" x14ac:dyDescent="0.2">
      <c r="B265" s="182"/>
      <c r="C265" s="67"/>
      <c r="D265" s="67"/>
      <c r="E265" s="67"/>
      <c r="F265" s="67"/>
      <c r="G265" s="67"/>
      <c r="H265" s="67"/>
      <c r="I265" s="136"/>
      <c r="J265" s="134"/>
      <c r="R265" s="67"/>
      <c r="S265" s="68"/>
      <c r="T265" s="131"/>
      <c r="U265" s="132"/>
      <c r="W265" s="88"/>
      <c r="Y265" s="182"/>
      <c r="Z265" s="67"/>
      <c r="AA265" s="67"/>
      <c r="AB265" s="67"/>
      <c r="AC265" s="67"/>
      <c r="AD265" s="67"/>
      <c r="AE265" s="67"/>
      <c r="AF265" s="67"/>
      <c r="AG265" s="67"/>
      <c r="AH265" s="67"/>
      <c r="AI265" s="67"/>
      <c r="AJ265" s="136"/>
      <c r="AK265" s="134"/>
      <c r="AS265" s="67"/>
      <c r="AT265" s="68"/>
      <c r="AU265" s="133"/>
      <c r="AV265" s="132"/>
      <c r="AX265" s="88"/>
      <c r="BA265" s="221"/>
      <c r="BB265" s="221"/>
      <c r="BC265" s="221"/>
      <c r="BD265" s="221"/>
      <c r="BE265" s="221"/>
      <c r="BF265" s="221"/>
      <c r="BG265" s="221"/>
      <c r="BH265" s="221"/>
      <c r="BI265" s="221"/>
    </row>
    <row r="266" spans="2:61" s="61" customFormat="1" x14ac:dyDescent="0.2">
      <c r="B266" s="182"/>
      <c r="C266" s="67"/>
      <c r="D266" s="67"/>
      <c r="E266" s="67"/>
      <c r="F266" s="67"/>
      <c r="G266" s="67"/>
      <c r="H266" s="67"/>
      <c r="I266" s="136"/>
      <c r="J266" s="134"/>
      <c r="R266" s="67"/>
      <c r="S266" s="68"/>
      <c r="T266" s="131"/>
      <c r="U266" s="132"/>
      <c r="W266" s="88"/>
      <c r="Y266" s="182"/>
      <c r="Z266" s="67"/>
      <c r="AA266" s="67"/>
      <c r="AB266" s="67"/>
      <c r="AC266" s="67"/>
      <c r="AD266" s="67"/>
      <c r="AE266" s="67"/>
      <c r="AF266" s="67"/>
      <c r="AG266" s="67"/>
      <c r="AH266" s="67"/>
      <c r="AI266" s="67"/>
      <c r="AJ266" s="136"/>
      <c r="AK266" s="134"/>
      <c r="AS266" s="67"/>
      <c r="AT266" s="68"/>
      <c r="AU266" s="133"/>
      <c r="AV266" s="132"/>
      <c r="AX266" s="88"/>
      <c r="BA266" s="221"/>
      <c r="BB266" s="221"/>
      <c r="BC266" s="221"/>
      <c r="BD266" s="221"/>
      <c r="BE266" s="221"/>
      <c r="BF266" s="221"/>
      <c r="BG266" s="221"/>
      <c r="BH266" s="221"/>
      <c r="BI266" s="221"/>
    </row>
    <row r="267" spans="2:61" s="61" customFormat="1" x14ac:dyDescent="0.2">
      <c r="B267" s="182"/>
      <c r="C267" s="67"/>
      <c r="D267" s="67"/>
      <c r="E267" s="67"/>
      <c r="F267" s="67"/>
      <c r="G267" s="67"/>
      <c r="H267" s="67"/>
      <c r="I267" s="136"/>
      <c r="J267" s="134"/>
      <c r="R267" s="67"/>
      <c r="S267" s="68"/>
      <c r="T267" s="131"/>
      <c r="U267" s="132"/>
      <c r="W267" s="88"/>
      <c r="Y267" s="182"/>
      <c r="Z267" s="67"/>
      <c r="AA267" s="67"/>
      <c r="AB267" s="67"/>
      <c r="AC267" s="67"/>
      <c r="AD267" s="67"/>
      <c r="AE267" s="67"/>
      <c r="AF267" s="67"/>
      <c r="AG267" s="67"/>
      <c r="AH267" s="67"/>
      <c r="AI267" s="67"/>
      <c r="AJ267" s="136"/>
      <c r="AK267" s="134"/>
      <c r="AS267" s="67"/>
      <c r="AT267" s="68"/>
      <c r="AU267" s="133"/>
      <c r="AV267" s="132"/>
      <c r="AX267" s="88"/>
      <c r="BA267" s="221"/>
      <c r="BB267" s="221"/>
      <c r="BC267" s="221"/>
      <c r="BD267" s="221"/>
      <c r="BE267" s="221"/>
      <c r="BF267" s="221"/>
      <c r="BG267" s="221"/>
      <c r="BH267" s="221"/>
      <c r="BI267" s="221"/>
    </row>
    <row r="268" spans="2:61" s="61" customFormat="1" x14ac:dyDescent="0.2">
      <c r="B268" s="182"/>
      <c r="C268" s="67"/>
      <c r="D268" s="67"/>
      <c r="E268" s="67"/>
      <c r="F268" s="67"/>
      <c r="G268" s="67"/>
      <c r="H268" s="67"/>
      <c r="I268" s="136"/>
      <c r="J268" s="134"/>
      <c r="R268" s="67"/>
      <c r="S268" s="68"/>
      <c r="T268" s="131"/>
      <c r="U268" s="132"/>
      <c r="W268" s="88"/>
      <c r="Y268" s="182"/>
      <c r="Z268" s="67"/>
      <c r="AA268" s="67"/>
      <c r="AB268" s="67"/>
      <c r="AC268" s="67"/>
      <c r="AD268" s="67"/>
      <c r="AE268" s="67"/>
      <c r="AF268" s="67"/>
      <c r="AG268" s="67"/>
      <c r="AH268" s="67"/>
      <c r="AI268" s="67"/>
      <c r="AJ268" s="136"/>
      <c r="AK268" s="134"/>
      <c r="AS268" s="67"/>
      <c r="AT268" s="68"/>
      <c r="AU268" s="133"/>
      <c r="AV268" s="132"/>
      <c r="AX268" s="88"/>
      <c r="BA268" s="221"/>
      <c r="BB268" s="221"/>
      <c r="BC268" s="221"/>
      <c r="BD268" s="221"/>
      <c r="BE268" s="221"/>
      <c r="BF268" s="221"/>
      <c r="BG268" s="221"/>
      <c r="BH268" s="221"/>
      <c r="BI268" s="221"/>
    </row>
    <row r="269" spans="2:61" s="61" customFormat="1" x14ac:dyDescent="0.2">
      <c r="B269" s="182"/>
      <c r="C269" s="67"/>
      <c r="D269" s="67"/>
      <c r="E269" s="67"/>
      <c r="F269" s="67"/>
      <c r="G269" s="67"/>
      <c r="H269" s="67"/>
      <c r="I269" s="136"/>
      <c r="J269" s="134"/>
      <c r="R269" s="67"/>
      <c r="S269" s="68"/>
      <c r="T269" s="131"/>
      <c r="U269" s="132"/>
      <c r="W269" s="88"/>
      <c r="Y269" s="182"/>
      <c r="Z269" s="67"/>
      <c r="AA269" s="67"/>
      <c r="AB269" s="67"/>
      <c r="AC269" s="67"/>
      <c r="AD269" s="67"/>
      <c r="AE269" s="67"/>
      <c r="AF269" s="67"/>
      <c r="AG269" s="67"/>
      <c r="AH269" s="67"/>
      <c r="AI269" s="67"/>
      <c r="AJ269" s="136"/>
      <c r="AK269" s="134"/>
      <c r="AS269" s="67"/>
      <c r="AT269" s="68"/>
      <c r="AU269" s="133"/>
      <c r="AV269" s="132"/>
      <c r="AX269" s="88"/>
      <c r="BA269" s="221"/>
      <c r="BB269" s="221"/>
      <c r="BC269" s="221"/>
      <c r="BD269" s="221"/>
      <c r="BE269" s="221"/>
      <c r="BF269" s="221"/>
      <c r="BG269" s="221"/>
      <c r="BH269" s="221"/>
      <c r="BI269" s="221"/>
    </row>
    <row r="270" spans="2:61" s="61" customFormat="1" x14ac:dyDescent="0.2">
      <c r="B270" s="182"/>
      <c r="C270" s="67"/>
      <c r="D270" s="67"/>
      <c r="E270" s="67"/>
      <c r="F270" s="67"/>
      <c r="G270" s="67"/>
      <c r="H270" s="67"/>
      <c r="I270" s="136"/>
      <c r="J270" s="134"/>
      <c r="R270" s="67"/>
      <c r="S270" s="68"/>
      <c r="T270" s="131"/>
      <c r="U270" s="132"/>
      <c r="W270" s="88"/>
      <c r="Y270" s="182"/>
      <c r="Z270" s="67"/>
      <c r="AA270" s="67"/>
      <c r="AB270" s="67"/>
      <c r="AC270" s="67"/>
      <c r="AD270" s="67"/>
      <c r="AE270" s="67"/>
      <c r="AF270" s="67"/>
      <c r="AG270" s="67"/>
      <c r="AH270" s="67"/>
      <c r="AI270" s="67"/>
      <c r="AJ270" s="136"/>
      <c r="AK270" s="134"/>
      <c r="AS270" s="67"/>
      <c r="AT270" s="68"/>
      <c r="AU270" s="133"/>
      <c r="AV270" s="132"/>
      <c r="AX270" s="88"/>
      <c r="BA270" s="221"/>
      <c r="BB270" s="221"/>
      <c r="BC270" s="221"/>
      <c r="BD270" s="221"/>
      <c r="BE270" s="221"/>
      <c r="BF270" s="221"/>
      <c r="BG270" s="221"/>
      <c r="BH270" s="221"/>
      <c r="BI270" s="221"/>
    </row>
    <row r="271" spans="2:61" s="61" customFormat="1" x14ac:dyDescent="0.2">
      <c r="B271" s="182"/>
      <c r="C271" s="67"/>
      <c r="D271" s="67"/>
      <c r="E271" s="67"/>
      <c r="F271" s="67"/>
      <c r="G271" s="67"/>
      <c r="H271" s="67"/>
      <c r="I271" s="136"/>
      <c r="J271" s="134"/>
      <c r="R271" s="67"/>
      <c r="S271" s="68"/>
      <c r="T271" s="131"/>
      <c r="U271" s="132"/>
      <c r="W271" s="88"/>
      <c r="Y271" s="182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136"/>
      <c r="AK271" s="134"/>
      <c r="AS271" s="67"/>
      <c r="AT271" s="68"/>
      <c r="AU271" s="133"/>
      <c r="AV271" s="132"/>
      <c r="AX271" s="88"/>
      <c r="BA271" s="221"/>
      <c r="BB271" s="221"/>
      <c r="BC271" s="221"/>
      <c r="BD271" s="221"/>
      <c r="BE271" s="221"/>
      <c r="BF271" s="221"/>
      <c r="BG271" s="221"/>
      <c r="BH271" s="221"/>
      <c r="BI271" s="221"/>
    </row>
    <row r="272" spans="2:61" s="61" customFormat="1" x14ac:dyDescent="0.2">
      <c r="B272" s="182"/>
      <c r="C272" s="67"/>
      <c r="D272" s="67"/>
      <c r="E272" s="67"/>
      <c r="F272" s="67"/>
      <c r="G272" s="67"/>
      <c r="H272" s="67"/>
      <c r="I272" s="136"/>
      <c r="J272" s="134"/>
      <c r="R272" s="67"/>
      <c r="S272" s="68"/>
      <c r="T272" s="131"/>
      <c r="U272" s="132"/>
      <c r="W272" s="88"/>
      <c r="Y272" s="182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136"/>
      <c r="AK272" s="134"/>
      <c r="AS272" s="67"/>
      <c r="AT272" s="68"/>
      <c r="AU272" s="133"/>
      <c r="AV272" s="132"/>
      <c r="AX272" s="88"/>
      <c r="BA272" s="221"/>
      <c r="BB272" s="221"/>
      <c r="BC272" s="221"/>
      <c r="BD272" s="221"/>
      <c r="BE272" s="221"/>
      <c r="BF272" s="221"/>
      <c r="BG272" s="221"/>
      <c r="BH272" s="221"/>
      <c r="BI272" s="221"/>
    </row>
    <row r="273" spans="2:61" s="61" customFormat="1" x14ac:dyDescent="0.2">
      <c r="B273" s="182"/>
      <c r="C273" s="67"/>
      <c r="D273" s="67"/>
      <c r="E273" s="67"/>
      <c r="F273" s="67"/>
      <c r="G273" s="67"/>
      <c r="H273" s="67"/>
      <c r="I273" s="136"/>
      <c r="J273" s="134"/>
      <c r="R273" s="67"/>
      <c r="S273" s="68"/>
      <c r="T273" s="131"/>
      <c r="U273" s="132"/>
      <c r="W273" s="88"/>
      <c r="Y273" s="182"/>
      <c r="Z273" s="67"/>
      <c r="AA273" s="67"/>
      <c r="AB273" s="67"/>
      <c r="AC273" s="67"/>
      <c r="AD273" s="67"/>
      <c r="AE273" s="67"/>
      <c r="AF273" s="67"/>
      <c r="AG273" s="67"/>
      <c r="AH273" s="67"/>
      <c r="AI273" s="67"/>
      <c r="AJ273" s="136"/>
      <c r="AK273" s="134"/>
      <c r="AS273" s="67"/>
      <c r="AT273" s="68"/>
      <c r="AU273" s="133"/>
      <c r="AV273" s="132"/>
      <c r="AX273" s="88"/>
      <c r="BA273" s="221"/>
      <c r="BB273" s="221"/>
      <c r="BC273" s="221"/>
      <c r="BD273" s="221"/>
      <c r="BE273" s="221"/>
      <c r="BF273" s="221"/>
      <c r="BG273" s="221"/>
      <c r="BH273" s="221"/>
      <c r="BI273" s="221"/>
    </row>
    <row r="274" spans="2:61" s="61" customFormat="1" x14ac:dyDescent="0.2">
      <c r="B274" s="182"/>
      <c r="C274" s="67"/>
      <c r="D274" s="67"/>
      <c r="E274" s="67"/>
      <c r="F274" s="67"/>
      <c r="G274" s="67"/>
      <c r="H274" s="67"/>
      <c r="I274" s="136"/>
      <c r="J274" s="134"/>
      <c r="R274" s="67"/>
      <c r="S274" s="68"/>
      <c r="T274" s="131"/>
      <c r="U274" s="132"/>
      <c r="W274" s="88"/>
      <c r="Y274" s="182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136"/>
      <c r="AK274" s="134"/>
      <c r="AS274" s="67"/>
      <c r="AT274" s="68"/>
      <c r="AU274" s="133"/>
      <c r="AV274" s="132"/>
      <c r="AX274" s="88"/>
      <c r="BA274" s="221"/>
      <c r="BB274" s="221"/>
      <c r="BC274" s="221"/>
      <c r="BD274" s="221"/>
      <c r="BE274" s="221"/>
      <c r="BF274" s="221"/>
      <c r="BG274" s="221"/>
      <c r="BH274" s="221"/>
      <c r="BI274" s="221"/>
    </row>
    <row r="275" spans="2:61" s="61" customFormat="1" x14ac:dyDescent="0.2">
      <c r="B275" s="182"/>
      <c r="C275" s="67"/>
      <c r="D275" s="67"/>
      <c r="E275" s="67"/>
      <c r="F275" s="67"/>
      <c r="G275" s="67"/>
      <c r="H275" s="67"/>
      <c r="I275" s="136"/>
      <c r="J275" s="134"/>
      <c r="R275" s="67"/>
      <c r="S275" s="68"/>
      <c r="T275" s="131"/>
      <c r="U275" s="132"/>
      <c r="W275" s="88"/>
      <c r="Y275" s="182"/>
      <c r="Z275" s="67"/>
      <c r="AA275" s="67"/>
      <c r="AB275" s="67"/>
      <c r="AC275" s="67"/>
      <c r="AD275" s="67"/>
      <c r="AE275" s="67"/>
      <c r="AF275" s="67"/>
      <c r="AG275" s="67"/>
      <c r="AH275" s="67"/>
      <c r="AI275" s="67"/>
      <c r="AJ275" s="136"/>
      <c r="AK275" s="134"/>
      <c r="AS275" s="67"/>
      <c r="AT275" s="68"/>
      <c r="AU275" s="133"/>
      <c r="AV275" s="132"/>
      <c r="AX275" s="88"/>
      <c r="BA275" s="221"/>
      <c r="BB275" s="221"/>
      <c r="BC275" s="221"/>
      <c r="BD275" s="221"/>
      <c r="BE275" s="221"/>
      <c r="BF275" s="221"/>
      <c r="BG275" s="221"/>
      <c r="BH275" s="221"/>
      <c r="BI275" s="221"/>
    </row>
    <row r="276" spans="2:61" s="61" customFormat="1" x14ac:dyDescent="0.2">
      <c r="B276" s="182"/>
      <c r="C276" s="67"/>
      <c r="D276" s="67"/>
      <c r="E276" s="67"/>
      <c r="F276" s="67"/>
      <c r="G276" s="67"/>
      <c r="H276" s="67"/>
      <c r="I276" s="136"/>
      <c r="J276" s="134"/>
      <c r="R276" s="67"/>
      <c r="S276" s="68"/>
      <c r="T276" s="131"/>
      <c r="U276" s="132"/>
      <c r="W276" s="88"/>
      <c r="Y276" s="182"/>
      <c r="Z276" s="67"/>
      <c r="AA276" s="67"/>
      <c r="AB276" s="67"/>
      <c r="AC276" s="67"/>
      <c r="AD276" s="67"/>
      <c r="AE276" s="67"/>
      <c r="AF276" s="67"/>
      <c r="AG276" s="67"/>
      <c r="AH276" s="67"/>
      <c r="AI276" s="67"/>
      <c r="AJ276" s="136"/>
      <c r="AK276" s="134"/>
      <c r="AS276" s="67"/>
      <c r="AT276" s="68"/>
      <c r="AU276" s="133"/>
      <c r="AV276" s="132"/>
      <c r="AX276" s="88"/>
      <c r="BA276" s="221"/>
      <c r="BB276" s="221"/>
      <c r="BC276" s="221"/>
      <c r="BD276" s="221"/>
      <c r="BE276" s="221"/>
      <c r="BF276" s="221"/>
      <c r="BG276" s="221"/>
      <c r="BH276" s="221"/>
      <c r="BI276" s="221"/>
    </row>
    <row r="277" spans="2:61" s="61" customFormat="1" x14ac:dyDescent="0.2">
      <c r="B277" s="182"/>
      <c r="C277" s="67"/>
      <c r="D277" s="67"/>
      <c r="E277" s="67"/>
      <c r="F277" s="67"/>
      <c r="G277" s="67"/>
      <c r="H277" s="67"/>
      <c r="I277" s="136"/>
      <c r="J277" s="134"/>
      <c r="R277" s="67"/>
      <c r="S277" s="68"/>
      <c r="T277" s="131"/>
      <c r="U277" s="132"/>
      <c r="W277" s="88"/>
      <c r="Y277" s="182"/>
      <c r="Z277" s="67"/>
      <c r="AA277" s="67"/>
      <c r="AB277" s="67"/>
      <c r="AC277" s="67"/>
      <c r="AD277" s="67"/>
      <c r="AE277" s="67"/>
      <c r="AF277" s="67"/>
      <c r="AG277" s="67"/>
      <c r="AH277" s="67"/>
      <c r="AI277" s="67"/>
      <c r="AJ277" s="136"/>
      <c r="AK277" s="134"/>
      <c r="AS277" s="67"/>
      <c r="AT277" s="68"/>
      <c r="AU277" s="133"/>
      <c r="AV277" s="132"/>
      <c r="AX277" s="88"/>
      <c r="BA277" s="221"/>
      <c r="BB277" s="221"/>
      <c r="BC277" s="221"/>
      <c r="BD277" s="221"/>
      <c r="BE277" s="221"/>
      <c r="BF277" s="221"/>
      <c r="BG277" s="221"/>
      <c r="BH277" s="221"/>
      <c r="BI277" s="221"/>
    </row>
    <row r="278" spans="2:61" s="61" customFormat="1" x14ac:dyDescent="0.2">
      <c r="B278" s="182"/>
      <c r="C278" s="67"/>
      <c r="D278" s="67"/>
      <c r="E278" s="67"/>
      <c r="F278" s="67"/>
      <c r="G278" s="67"/>
      <c r="H278" s="67"/>
      <c r="I278" s="136"/>
      <c r="J278" s="134"/>
      <c r="R278" s="67"/>
      <c r="S278" s="68"/>
      <c r="T278" s="131"/>
      <c r="U278" s="132"/>
      <c r="W278" s="88"/>
      <c r="Y278" s="182"/>
      <c r="Z278" s="67"/>
      <c r="AA278" s="67"/>
      <c r="AB278" s="67"/>
      <c r="AC278" s="67"/>
      <c r="AD278" s="67"/>
      <c r="AE278" s="67"/>
      <c r="AF278" s="67"/>
      <c r="AG278" s="67"/>
      <c r="AH278" s="67"/>
      <c r="AI278" s="67"/>
      <c r="AJ278" s="136"/>
      <c r="AK278" s="134"/>
      <c r="AS278" s="67"/>
      <c r="AT278" s="68"/>
      <c r="AU278" s="133"/>
      <c r="AV278" s="132"/>
      <c r="AX278" s="88"/>
      <c r="BA278" s="221"/>
      <c r="BB278" s="221"/>
      <c r="BC278" s="221"/>
      <c r="BD278" s="221"/>
      <c r="BE278" s="221"/>
      <c r="BF278" s="221"/>
      <c r="BG278" s="221"/>
      <c r="BH278" s="221"/>
      <c r="BI278" s="221"/>
    </row>
    <row r="279" spans="2:61" s="61" customFormat="1" x14ac:dyDescent="0.2">
      <c r="B279" s="182"/>
      <c r="C279" s="67"/>
      <c r="D279" s="67"/>
      <c r="E279" s="67"/>
      <c r="F279" s="67"/>
      <c r="G279" s="67"/>
      <c r="H279" s="67"/>
      <c r="I279" s="136"/>
      <c r="J279" s="134"/>
      <c r="R279" s="67"/>
      <c r="S279" s="68"/>
      <c r="T279" s="131"/>
      <c r="U279" s="132"/>
      <c r="W279" s="88"/>
      <c r="Y279" s="182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136"/>
      <c r="AK279" s="134"/>
      <c r="AS279" s="67"/>
      <c r="AT279" s="68"/>
      <c r="AU279" s="133"/>
      <c r="AV279" s="132"/>
      <c r="AX279" s="88"/>
      <c r="BA279" s="221"/>
      <c r="BB279" s="221"/>
      <c r="BC279" s="221"/>
      <c r="BD279" s="221"/>
      <c r="BE279" s="221"/>
      <c r="BF279" s="221"/>
      <c r="BG279" s="221"/>
      <c r="BH279" s="221"/>
      <c r="BI279" s="221"/>
    </row>
    <row r="280" spans="2:61" s="61" customFormat="1" x14ac:dyDescent="0.2">
      <c r="B280" s="182"/>
      <c r="C280" s="67"/>
      <c r="D280" s="67"/>
      <c r="E280" s="67"/>
      <c r="F280" s="67"/>
      <c r="G280" s="67"/>
      <c r="H280" s="67"/>
      <c r="I280" s="136"/>
      <c r="J280" s="134"/>
      <c r="R280" s="67"/>
      <c r="S280" s="68"/>
      <c r="T280" s="131"/>
      <c r="U280" s="132"/>
      <c r="W280" s="88"/>
      <c r="Y280" s="182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136"/>
      <c r="AK280" s="134"/>
      <c r="AS280" s="67"/>
      <c r="AT280" s="68"/>
      <c r="AU280" s="133"/>
      <c r="AV280" s="132"/>
      <c r="AX280" s="88"/>
      <c r="BA280" s="221"/>
      <c r="BB280" s="221"/>
      <c r="BC280" s="221"/>
      <c r="BD280" s="221"/>
      <c r="BE280" s="221"/>
      <c r="BF280" s="221"/>
      <c r="BG280" s="221"/>
      <c r="BH280" s="221"/>
      <c r="BI280" s="221"/>
    </row>
    <row r="281" spans="2:61" s="61" customFormat="1" x14ac:dyDescent="0.2">
      <c r="B281" s="182"/>
      <c r="C281" s="67"/>
      <c r="D281" s="67"/>
      <c r="E281" s="67"/>
      <c r="F281" s="67"/>
      <c r="G281" s="67"/>
      <c r="H281" s="67"/>
      <c r="I281" s="136"/>
      <c r="J281" s="134"/>
      <c r="R281" s="67"/>
      <c r="S281" s="68"/>
      <c r="T281" s="131"/>
      <c r="U281" s="132"/>
      <c r="W281" s="88"/>
      <c r="Y281" s="182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136"/>
      <c r="AK281" s="134"/>
      <c r="AS281" s="67"/>
      <c r="AT281" s="68"/>
      <c r="AU281" s="133"/>
      <c r="AV281" s="132"/>
      <c r="AX281" s="88"/>
      <c r="BA281" s="221"/>
      <c r="BB281" s="221"/>
      <c r="BC281" s="221"/>
      <c r="BD281" s="221"/>
      <c r="BE281" s="221"/>
      <c r="BF281" s="221"/>
      <c r="BG281" s="221"/>
      <c r="BH281" s="221"/>
      <c r="BI281" s="221"/>
    </row>
    <row r="282" spans="2:61" s="61" customFormat="1" x14ac:dyDescent="0.2">
      <c r="B282" s="182"/>
      <c r="C282" s="67"/>
      <c r="D282" s="67"/>
      <c r="E282" s="67"/>
      <c r="F282" s="67"/>
      <c r="G282" s="67"/>
      <c r="H282" s="67"/>
      <c r="I282" s="136"/>
      <c r="J282" s="134"/>
      <c r="R282" s="67"/>
      <c r="S282" s="68"/>
      <c r="T282" s="131"/>
      <c r="U282" s="132"/>
      <c r="W282" s="88"/>
      <c r="Y282" s="182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136"/>
      <c r="AK282" s="134"/>
      <c r="AS282" s="67"/>
      <c r="AT282" s="68"/>
      <c r="AU282" s="133"/>
      <c r="AV282" s="132"/>
      <c r="AX282" s="88"/>
      <c r="BA282" s="221"/>
      <c r="BB282" s="221"/>
      <c r="BC282" s="221"/>
      <c r="BD282" s="221"/>
      <c r="BE282" s="221"/>
      <c r="BF282" s="221"/>
      <c r="BG282" s="221"/>
      <c r="BH282" s="221"/>
      <c r="BI282" s="221"/>
    </row>
    <row r="283" spans="2:61" s="61" customFormat="1" x14ac:dyDescent="0.2">
      <c r="B283" s="182"/>
      <c r="C283" s="67"/>
      <c r="D283" s="67"/>
      <c r="E283" s="67"/>
      <c r="F283" s="67"/>
      <c r="G283" s="67"/>
      <c r="H283" s="67"/>
      <c r="I283" s="136"/>
      <c r="J283" s="134"/>
      <c r="R283" s="67"/>
      <c r="S283" s="68"/>
      <c r="T283" s="131"/>
      <c r="U283" s="132"/>
      <c r="W283" s="88"/>
      <c r="Y283" s="182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136"/>
      <c r="AK283" s="134"/>
      <c r="AS283" s="67"/>
      <c r="AT283" s="68"/>
      <c r="AU283" s="133"/>
      <c r="AV283" s="132"/>
      <c r="AX283" s="88"/>
      <c r="BA283" s="221"/>
      <c r="BB283" s="221"/>
      <c r="BC283" s="221"/>
      <c r="BD283" s="221"/>
      <c r="BE283" s="221"/>
      <c r="BF283" s="221"/>
      <c r="BG283" s="221"/>
      <c r="BH283" s="221"/>
      <c r="BI283" s="221"/>
    </row>
    <row r="284" spans="2:61" s="61" customFormat="1" x14ac:dyDescent="0.2">
      <c r="B284" s="182"/>
      <c r="C284" s="67"/>
      <c r="D284" s="67"/>
      <c r="E284" s="67"/>
      <c r="F284" s="67"/>
      <c r="G284" s="67"/>
      <c r="H284" s="67"/>
      <c r="I284" s="136"/>
      <c r="J284" s="134"/>
      <c r="R284" s="67"/>
      <c r="S284" s="68"/>
      <c r="T284" s="131"/>
      <c r="U284" s="132"/>
      <c r="W284" s="88"/>
      <c r="Y284" s="182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136"/>
      <c r="AK284" s="134"/>
      <c r="AS284" s="67"/>
      <c r="AT284" s="68"/>
      <c r="AU284" s="133"/>
      <c r="AV284" s="132"/>
      <c r="AX284" s="88"/>
      <c r="BA284" s="221"/>
      <c r="BB284" s="221"/>
      <c r="BC284" s="221"/>
      <c r="BD284" s="221"/>
      <c r="BE284" s="221"/>
      <c r="BF284" s="221"/>
      <c r="BG284" s="221"/>
      <c r="BH284" s="221"/>
      <c r="BI284" s="221"/>
    </row>
    <row r="285" spans="2:61" s="61" customFormat="1" x14ac:dyDescent="0.2">
      <c r="B285" s="182"/>
      <c r="C285" s="67"/>
      <c r="D285" s="67"/>
      <c r="E285" s="67"/>
      <c r="F285" s="67"/>
      <c r="G285" s="67"/>
      <c r="H285" s="67"/>
      <c r="I285" s="136"/>
      <c r="J285" s="134"/>
      <c r="R285" s="67"/>
      <c r="S285" s="68"/>
      <c r="T285" s="131"/>
      <c r="U285" s="132"/>
      <c r="W285" s="88"/>
      <c r="Y285" s="182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136"/>
      <c r="AK285" s="134"/>
      <c r="AS285" s="67"/>
      <c r="AT285" s="68"/>
      <c r="AU285" s="133"/>
      <c r="AV285" s="132"/>
      <c r="AX285" s="88"/>
      <c r="BA285" s="221"/>
      <c r="BB285" s="221"/>
      <c r="BC285" s="221"/>
      <c r="BD285" s="221"/>
      <c r="BE285" s="221"/>
      <c r="BF285" s="221"/>
      <c r="BG285" s="221"/>
      <c r="BH285" s="221"/>
      <c r="BI285" s="221"/>
    </row>
    <row r="286" spans="2:61" s="61" customFormat="1" x14ac:dyDescent="0.2">
      <c r="B286" s="182"/>
      <c r="C286" s="67"/>
      <c r="D286" s="67"/>
      <c r="E286" s="67"/>
      <c r="F286" s="67"/>
      <c r="G286" s="67"/>
      <c r="H286" s="67"/>
      <c r="I286" s="136"/>
      <c r="J286" s="134"/>
      <c r="R286" s="67"/>
      <c r="S286" s="68"/>
      <c r="T286" s="131"/>
      <c r="U286" s="132"/>
      <c r="W286" s="88"/>
      <c r="Y286" s="182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136"/>
      <c r="AK286" s="134"/>
      <c r="AS286" s="67"/>
      <c r="AT286" s="68"/>
      <c r="AU286" s="133"/>
      <c r="AV286" s="132"/>
      <c r="AX286" s="88"/>
      <c r="BA286" s="221"/>
      <c r="BB286" s="221"/>
      <c r="BC286" s="221"/>
      <c r="BD286" s="221"/>
      <c r="BE286" s="221"/>
      <c r="BF286" s="221"/>
      <c r="BG286" s="221"/>
      <c r="BH286" s="221"/>
      <c r="BI286" s="221"/>
    </row>
    <row r="287" spans="2:61" s="61" customFormat="1" x14ac:dyDescent="0.2">
      <c r="B287" s="182"/>
      <c r="C287" s="67"/>
      <c r="D287" s="67"/>
      <c r="E287" s="67"/>
      <c r="F287" s="67"/>
      <c r="G287" s="67"/>
      <c r="H287" s="67"/>
      <c r="I287" s="136"/>
      <c r="J287" s="134"/>
      <c r="R287" s="67"/>
      <c r="S287" s="68"/>
      <c r="T287" s="131"/>
      <c r="U287" s="132"/>
      <c r="W287" s="88"/>
      <c r="Y287" s="182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136"/>
      <c r="AK287" s="134"/>
      <c r="AS287" s="67"/>
      <c r="AT287" s="68"/>
      <c r="AU287" s="133"/>
      <c r="AV287" s="132"/>
      <c r="AX287" s="88"/>
      <c r="BA287" s="221"/>
      <c r="BB287" s="221"/>
      <c r="BC287" s="221"/>
      <c r="BD287" s="221"/>
      <c r="BE287" s="221"/>
      <c r="BF287" s="221"/>
      <c r="BG287" s="221"/>
      <c r="BH287" s="221"/>
      <c r="BI287" s="221"/>
    </row>
    <row r="288" spans="2:61" s="61" customFormat="1" x14ac:dyDescent="0.2">
      <c r="B288" s="182"/>
      <c r="C288" s="67"/>
      <c r="D288" s="67"/>
      <c r="E288" s="67"/>
      <c r="F288" s="67"/>
      <c r="G288" s="67"/>
      <c r="H288" s="67"/>
      <c r="I288" s="136"/>
      <c r="J288" s="134"/>
      <c r="R288" s="67"/>
      <c r="S288" s="68"/>
      <c r="T288" s="131"/>
      <c r="U288" s="132"/>
      <c r="W288" s="88"/>
      <c r="Y288" s="182"/>
      <c r="Z288" s="67"/>
      <c r="AA288" s="67"/>
      <c r="AB288" s="67"/>
      <c r="AC288" s="67"/>
      <c r="AD288" s="67"/>
      <c r="AE288" s="67"/>
      <c r="AF288" s="67"/>
      <c r="AG288" s="67"/>
      <c r="AH288" s="67"/>
      <c r="AI288" s="67"/>
      <c r="AJ288" s="136"/>
      <c r="AK288" s="134"/>
      <c r="AS288" s="67"/>
      <c r="AT288" s="68"/>
      <c r="AU288" s="133"/>
      <c r="AV288" s="132"/>
      <c r="AX288" s="88"/>
      <c r="BA288" s="221"/>
      <c r="BB288" s="221"/>
      <c r="BC288" s="221"/>
      <c r="BD288" s="221"/>
      <c r="BE288" s="221"/>
      <c r="BF288" s="221"/>
      <c r="BG288" s="221"/>
      <c r="BH288" s="221"/>
      <c r="BI288" s="221"/>
    </row>
    <row r="289" spans="2:61" s="61" customFormat="1" x14ac:dyDescent="0.2">
      <c r="B289" s="182"/>
      <c r="C289" s="67"/>
      <c r="D289" s="67"/>
      <c r="E289" s="67"/>
      <c r="F289" s="67"/>
      <c r="G289" s="67"/>
      <c r="H289" s="67"/>
      <c r="I289" s="136"/>
      <c r="J289" s="134"/>
      <c r="R289" s="67"/>
      <c r="S289" s="68"/>
      <c r="T289" s="131"/>
      <c r="U289" s="132"/>
      <c r="W289" s="88"/>
      <c r="Y289" s="182"/>
      <c r="Z289" s="67"/>
      <c r="AA289" s="67"/>
      <c r="AB289" s="67"/>
      <c r="AC289" s="67"/>
      <c r="AD289" s="67"/>
      <c r="AE289" s="67"/>
      <c r="AF289" s="67"/>
      <c r="AG289" s="67"/>
      <c r="AH289" s="67"/>
      <c r="AI289" s="67"/>
      <c r="AJ289" s="136"/>
      <c r="AK289" s="134"/>
      <c r="AS289" s="67"/>
      <c r="AT289" s="68"/>
      <c r="AU289" s="133"/>
      <c r="AV289" s="132"/>
      <c r="AX289" s="88"/>
      <c r="BA289" s="221"/>
      <c r="BB289" s="221"/>
      <c r="BC289" s="221"/>
      <c r="BD289" s="221"/>
      <c r="BE289" s="221"/>
      <c r="BF289" s="221"/>
      <c r="BG289" s="221"/>
      <c r="BH289" s="221"/>
      <c r="BI289" s="221"/>
    </row>
    <row r="290" spans="2:61" s="61" customFormat="1" x14ac:dyDescent="0.2">
      <c r="B290" s="182"/>
      <c r="C290" s="67"/>
      <c r="D290" s="67"/>
      <c r="E290" s="67"/>
      <c r="F290" s="67"/>
      <c r="G290" s="67"/>
      <c r="H290" s="67"/>
      <c r="I290" s="136"/>
      <c r="J290" s="134"/>
      <c r="R290" s="67"/>
      <c r="S290" s="68"/>
      <c r="T290" s="131"/>
      <c r="U290" s="132"/>
      <c r="W290" s="88"/>
      <c r="Y290" s="182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136"/>
      <c r="AK290" s="134"/>
      <c r="AS290" s="67"/>
      <c r="AT290" s="68"/>
      <c r="AU290" s="133"/>
      <c r="AV290" s="132"/>
      <c r="AX290" s="88"/>
      <c r="BA290" s="221"/>
      <c r="BB290" s="221"/>
      <c r="BC290" s="221"/>
      <c r="BD290" s="221"/>
      <c r="BE290" s="221"/>
      <c r="BF290" s="221"/>
      <c r="BG290" s="221"/>
      <c r="BH290" s="221"/>
      <c r="BI290" s="221"/>
    </row>
    <row r="291" spans="2:61" s="61" customFormat="1" x14ac:dyDescent="0.2">
      <c r="B291" s="182"/>
      <c r="C291" s="67"/>
      <c r="D291" s="67"/>
      <c r="E291" s="67"/>
      <c r="F291" s="67"/>
      <c r="G291" s="67"/>
      <c r="H291" s="67"/>
      <c r="I291" s="136"/>
      <c r="J291" s="134"/>
      <c r="R291" s="67"/>
      <c r="S291" s="68"/>
      <c r="T291" s="131"/>
      <c r="U291" s="132"/>
      <c r="W291" s="88"/>
      <c r="Y291" s="182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136"/>
      <c r="AK291" s="134"/>
      <c r="AS291" s="67"/>
      <c r="AT291" s="68"/>
      <c r="AU291" s="133"/>
      <c r="AV291" s="132"/>
      <c r="AX291" s="88"/>
      <c r="BA291" s="221"/>
      <c r="BB291" s="221"/>
      <c r="BC291" s="221"/>
      <c r="BD291" s="221"/>
      <c r="BE291" s="221"/>
      <c r="BF291" s="221"/>
      <c r="BG291" s="221"/>
      <c r="BH291" s="221"/>
      <c r="BI291" s="221"/>
    </row>
    <row r="292" spans="2:61" s="61" customFormat="1" x14ac:dyDescent="0.2">
      <c r="B292" s="182"/>
      <c r="C292" s="67"/>
      <c r="D292" s="67"/>
      <c r="E292" s="67"/>
      <c r="F292" s="67"/>
      <c r="G292" s="67"/>
      <c r="H292" s="67"/>
      <c r="I292" s="136"/>
      <c r="J292" s="134"/>
      <c r="R292" s="67"/>
      <c r="S292" s="68"/>
      <c r="T292" s="131"/>
      <c r="U292" s="132"/>
      <c r="W292" s="88"/>
      <c r="Y292" s="182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136"/>
      <c r="AK292" s="134"/>
      <c r="AS292" s="67"/>
      <c r="AT292" s="68"/>
      <c r="AU292" s="133"/>
      <c r="AV292" s="132"/>
      <c r="AX292" s="88"/>
      <c r="BA292" s="221"/>
      <c r="BB292" s="221"/>
      <c r="BC292" s="221"/>
      <c r="BD292" s="221"/>
      <c r="BE292" s="221"/>
      <c r="BF292" s="221"/>
      <c r="BG292" s="221"/>
      <c r="BH292" s="221"/>
      <c r="BI292" s="221"/>
    </row>
    <row r="293" spans="2:61" s="61" customFormat="1" x14ac:dyDescent="0.2">
      <c r="B293" s="182"/>
      <c r="C293" s="67"/>
      <c r="D293" s="67"/>
      <c r="E293" s="67"/>
      <c r="F293" s="67"/>
      <c r="G293" s="67"/>
      <c r="H293" s="67"/>
      <c r="I293" s="136"/>
      <c r="J293" s="134"/>
      <c r="R293" s="67"/>
      <c r="S293" s="68"/>
      <c r="T293" s="131"/>
      <c r="U293" s="132"/>
      <c r="W293" s="88"/>
      <c r="Y293" s="182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136"/>
      <c r="AK293" s="134"/>
      <c r="AS293" s="67"/>
      <c r="AT293" s="68"/>
      <c r="AU293" s="133"/>
      <c r="AV293" s="132"/>
      <c r="AX293" s="88"/>
      <c r="BA293" s="221"/>
      <c r="BB293" s="221"/>
      <c r="BC293" s="221"/>
      <c r="BD293" s="221"/>
      <c r="BE293" s="221"/>
      <c r="BF293" s="221"/>
      <c r="BG293" s="221"/>
      <c r="BH293" s="221"/>
      <c r="BI293" s="221"/>
    </row>
    <row r="294" spans="2:61" s="61" customFormat="1" x14ac:dyDescent="0.2">
      <c r="B294" s="182"/>
      <c r="C294" s="67"/>
      <c r="D294" s="67"/>
      <c r="E294" s="67"/>
      <c r="F294" s="67"/>
      <c r="G294" s="67"/>
      <c r="H294" s="67"/>
      <c r="I294" s="136"/>
      <c r="J294" s="134"/>
      <c r="R294" s="67"/>
      <c r="S294" s="68"/>
      <c r="T294" s="131"/>
      <c r="U294" s="132"/>
      <c r="W294" s="88"/>
      <c r="Y294" s="182"/>
      <c r="Z294" s="67"/>
      <c r="AA294" s="67"/>
      <c r="AB294" s="67"/>
      <c r="AC294" s="67"/>
      <c r="AD294" s="67"/>
      <c r="AE294" s="67"/>
      <c r="AF294" s="67"/>
      <c r="AG294" s="67"/>
      <c r="AH294" s="67"/>
      <c r="AI294" s="67"/>
      <c r="AJ294" s="136"/>
      <c r="AK294" s="134"/>
      <c r="AS294" s="67"/>
      <c r="AT294" s="68"/>
      <c r="AU294" s="133"/>
      <c r="AV294" s="132"/>
      <c r="AX294" s="88"/>
      <c r="BA294" s="221"/>
      <c r="BB294" s="221"/>
      <c r="BC294" s="221"/>
      <c r="BD294" s="221"/>
      <c r="BE294" s="221"/>
      <c r="BF294" s="221"/>
      <c r="BG294" s="221"/>
      <c r="BH294" s="221"/>
      <c r="BI294" s="221"/>
    </row>
    <row r="295" spans="2:61" s="61" customFormat="1" x14ac:dyDescent="0.2">
      <c r="B295" s="182"/>
      <c r="C295" s="67"/>
      <c r="D295" s="67"/>
      <c r="E295" s="67"/>
      <c r="F295" s="67"/>
      <c r="G295" s="67"/>
      <c r="H295" s="67"/>
      <c r="I295" s="136"/>
      <c r="J295" s="134"/>
      <c r="R295" s="67"/>
      <c r="S295" s="68"/>
      <c r="T295" s="131"/>
      <c r="U295" s="132"/>
      <c r="W295" s="88"/>
      <c r="Y295" s="182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136"/>
      <c r="AK295" s="134"/>
      <c r="AS295" s="67"/>
      <c r="AT295" s="68"/>
      <c r="AU295" s="133"/>
      <c r="AV295" s="132"/>
      <c r="AX295" s="88"/>
      <c r="BA295" s="221"/>
      <c r="BB295" s="221"/>
      <c r="BC295" s="221"/>
      <c r="BD295" s="221"/>
      <c r="BE295" s="221"/>
      <c r="BF295" s="221"/>
      <c r="BG295" s="221"/>
      <c r="BH295" s="221"/>
      <c r="BI295" s="221"/>
    </row>
    <row r="296" spans="2:61" s="61" customFormat="1" x14ac:dyDescent="0.2">
      <c r="B296" s="182"/>
      <c r="C296" s="67"/>
      <c r="D296" s="67"/>
      <c r="E296" s="67"/>
      <c r="F296" s="67"/>
      <c r="G296" s="67"/>
      <c r="H296" s="67"/>
      <c r="I296" s="136"/>
      <c r="J296" s="134"/>
      <c r="R296" s="67"/>
      <c r="S296" s="68"/>
      <c r="T296" s="131"/>
      <c r="U296" s="132"/>
      <c r="W296" s="88"/>
      <c r="Y296" s="182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136"/>
      <c r="AK296" s="134"/>
      <c r="AS296" s="67"/>
      <c r="AT296" s="68"/>
      <c r="AU296" s="133"/>
      <c r="AV296" s="132"/>
      <c r="AX296" s="88"/>
      <c r="BA296" s="221"/>
      <c r="BB296" s="221"/>
      <c r="BC296" s="221"/>
      <c r="BD296" s="221"/>
      <c r="BE296" s="221"/>
      <c r="BF296" s="221"/>
      <c r="BG296" s="221"/>
      <c r="BH296" s="221"/>
      <c r="BI296" s="221"/>
    </row>
    <row r="297" spans="2:61" s="61" customFormat="1" x14ac:dyDescent="0.2">
      <c r="B297" s="182"/>
      <c r="C297" s="67"/>
      <c r="D297" s="67"/>
      <c r="E297" s="67"/>
      <c r="F297" s="67"/>
      <c r="G297" s="67"/>
      <c r="H297" s="67"/>
      <c r="I297" s="136"/>
      <c r="J297" s="134"/>
      <c r="R297" s="67"/>
      <c r="S297" s="68"/>
      <c r="T297" s="131"/>
      <c r="U297" s="132"/>
      <c r="W297" s="88"/>
      <c r="Y297" s="182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136"/>
      <c r="AK297" s="134"/>
      <c r="AS297" s="67"/>
      <c r="AT297" s="68"/>
      <c r="AU297" s="133"/>
      <c r="AV297" s="132"/>
      <c r="AX297" s="88"/>
      <c r="BA297" s="221"/>
      <c r="BB297" s="221"/>
      <c r="BC297" s="221"/>
      <c r="BD297" s="221"/>
      <c r="BE297" s="221"/>
      <c r="BF297" s="221"/>
      <c r="BG297" s="221"/>
      <c r="BH297" s="221"/>
      <c r="BI297" s="221"/>
    </row>
    <row r="298" spans="2:61" s="61" customFormat="1" x14ac:dyDescent="0.2">
      <c r="B298" s="182"/>
      <c r="C298" s="67"/>
      <c r="D298" s="67"/>
      <c r="E298" s="67"/>
      <c r="F298" s="67"/>
      <c r="G298" s="67"/>
      <c r="H298" s="67"/>
      <c r="I298" s="136"/>
      <c r="J298" s="134"/>
      <c r="R298" s="67"/>
      <c r="S298" s="68"/>
      <c r="T298" s="131"/>
      <c r="U298" s="132"/>
      <c r="W298" s="88"/>
      <c r="Y298" s="182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136"/>
      <c r="AK298" s="134"/>
      <c r="AS298" s="67"/>
      <c r="AT298" s="68"/>
      <c r="AU298" s="133"/>
      <c r="AV298" s="132"/>
      <c r="AX298" s="88"/>
      <c r="BA298" s="221"/>
      <c r="BB298" s="221"/>
      <c r="BC298" s="221"/>
      <c r="BD298" s="221"/>
      <c r="BE298" s="221"/>
      <c r="BF298" s="221"/>
      <c r="BG298" s="221"/>
      <c r="BH298" s="221"/>
      <c r="BI298" s="221"/>
    </row>
    <row r="299" spans="2:61" s="61" customFormat="1" x14ac:dyDescent="0.2">
      <c r="B299" s="182"/>
      <c r="C299" s="67"/>
      <c r="D299" s="67"/>
      <c r="E299" s="67"/>
      <c r="F299" s="67"/>
      <c r="G299" s="67"/>
      <c r="H299" s="67"/>
      <c r="I299" s="136"/>
      <c r="J299" s="134"/>
      <c r="R299" s="67"/>
      <c r="S299" s="68"/>
      <c r="T299" s="131"/>
      <c r="U299" s="132"/>
      <c r="W299" s="88"/>
      <c r="Y299" s="182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136"/>
      <c r="AK299" s="134"/>
      <c r="AS299" s="67"/>
      <c r="AT299" s="68"/>
      <c r="AU299" s="133"/>
      <c r="AV299" s="132"/>
      <c r="AX299" s="88"/>
      <c r="BA299" s="221"/>
      <c r="BB299" s="221"/>
      <c r="BC299" s="221"/>
      <c r="BD299" s="221"/>
      <c r="BE299" s="221"/>
      <c r="BF299" s="221"/>
      <c r="BG299" s="221"/>
      <c r="BH299" s="221"/>
      <c r="BI299" s="221"/>
    </row>
    <row r="300" spans="2:61" s="61" customFormat="1" x14ac:dyDescent="0.2">
      <c r="B300" s="182"/>
      <c r="C300" s="67"/>
      <c r="D300" s="67"/>
      <c r="E300" s="67"/>
      <c r="F300" s="67"/>
      <c r="G300" s="67"/>
      <c r="H300" s="67"/>
      <c r="I300" s="136"/>
      <c r="J300" s="134"/>
      <c r="R300" s="67"/>
      <c r="S300" s="68"/>
      <c r="T300" s="131"/>
      <c r="U300" s="132"/>
      <c r="W300" s="88"/>
      <c r="Y300" s="182"/>
      <c r="Z300" s="67"/>
      <c r="AA300" s="67"/>
      <c r="AB300" s="67"/>
      <c r="AC300" s="67"/>
      <c r="AD300" s="67"/>
      <c r="AE300" s="67"/>
      <c r="AF300" s="67"/>
      <c r="AG300" s="67"/>
      <c r="AH300" s="67"/>
      <c r="AI300" s="67"/>
      <c r="AJ300" s="136"/>
      <c r="AK300" s="134"/>
      <c r="AS300" s="67"/>
      <c r="AT300" s="68"/>
      <c r="AU300" s="133"/>
      <c r="AV300" s="132"/>
      <c r="AX300" s="88"/>
      <c r="BA300" s="221"/>
      <c r="BB300" s="221"/>
      <c r="BC300" s="221"/>
      <c r="BD300" s="221"/>
      <c r="BE300" s="221"/>
      <c r="BF300" s="221"/>
      <c r="BG300" s="221"/>
      <c r="BH300" s="221"/>
      <c r="BI300" s="221"/>
    </row>
    <row r="301" spans="2:61" s="61" customFormat="1" x14ac:dyDescent="0.2">
      <c r="B301" s="182"/>
      <c r="C301" s="67"/>
      <c r="D301" s="67"/>
      <c r="E301" s="67"/>
      <c r="F301" s="67"/>
      <c r="G301" s="67"/>
      <c r="H301" s="67"/>
      <c r="I301" s="136"/>
      <c r="J301" s="134"/>
      <c r="R301" s="67"/>
      <c r="S301" s="68"/>
      <c r="T301" s="131"/>
      <c r="U301" s="132"/>
      <c r="W301" s="88"/>
      <c r="Y301" s="182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136"/>
      <c r="AK301" s="134"/>
      <c r="AS301" s="67"/>
      <c r="AT301" s="68"/>
      <c r="AU301" s="133"/>
      <c r="AV301" s="132"/>
      <c r="AX301" s="88"/>
      <c r="BA301" s="221"/>
      <c r="BB301" s="221"/>
      <c r="BC301" s="221"/>
      <c r="BD301" s="221"/>
      <c r="BE301" s="221"/>
      <c r="BF301" s="221"/>
      <c r="BG301" s="221"/>
      <c r="BH301" s="221"/>
      <c r="BI301" s="221"/>
    </row>
    <row r="302" spans="2:61" s="61" customFormat="1" x14ac:dyDescent="0.2">
      <c r="B302" s="182"/>
      <c r="C302" s="67"/>
      <c r="D302" s="67"/>
      <c r="E302" s="67"/>
      <c r="F302" s="67"/>
      <c r="G302" s="67"/>
      <c r="H302" s="67"/>
      <c r="I302" s="136"/>
      <c r="J302" s="134"/>
      <c r="R302" s="67"/>
      <c r="S302" s="68"/>
      <c r="T302" s="131"/>
      <c r="U302" s="132"/>
      <c r="W302" s="88"/>
      <c r="Y302" s="182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136"/>
      <c r="AK302" s="134"/>
      <c r="AS302" s="67"/>
      <c r="AT302" s="68"/>
      <c r="AU302" s="133"/>
      <c r="AV302" s="132"/>
      <c r="AX302" s="88"/>
      <c r="BA302" s="221"/>
      <c r="BB302" s="221"/>
      <c r="BC302" s="221"/>
      <c r="BD302" s="221"/>
      <c r="BE302" s="221"/>
      <c r="BF302" s="221"/>
      <c r="BG302" s="221"/>
      <c r="BH302" s="221"/>
      <c r="BI302" s="221"/>
    </row>
    <row r="303" spans="2:61" s="61" customFormat="1" x14ac:dyDescent="0.2">
      <c r="B303" s="182"/>
      <c r="C303" s="67"/>
      <c r="D303" s="67"/>
      <c r="E303" s="67"/>
      <c r="F303" s="67"/>
      <c r="G303" s="67"/>
      <c r="H303" s="67"/>
      <c r="I303" s="136"/>
      <c r="J303" s="134"/>
      <c r="R303" s="67"/>
      <c r="S303" s="68"/>
      <c r="T303" s="131"/>
      <c r="U303" s="132"/>
      <c r="W303" s="88"/>
      <c r="Y303" s="182"/>
      <c r="Z303" s="67"/>
      <c r="AA303" s="67"/>
      <c r="AB303" s="67"/>
      <c r="AC303" s="67"/>
      <c r="AD303" s="67"/>
      <c r="AE303" s="67"/>
      <c r="AF303" s="67"/>
      <c r="AG303" s="67"/>
      <c r="AH303" s="67"/>
      <c r="AI303" s="67"/>
      <c r="AJ303" s="136"/>
      <c r="AK303" s="134"/>
      <c r="AS303" s="67"/>
      <c r="AT303" s="68"/>
      <c r="AU303" s="133"/>
      <c r="AV303" s="132"/>
      <c r="AX303" s="88"/>
      <c r="BA303" s="221"/>
      <c r="BB303" s="221"/>
      <c r="BC303" s="221"/>
      <c r="BD303" s="221"/>
      <c r="BE303" s="221"/>
      <c r="BF303" s="221"/>
      <c r="BG303" s="221"/>
      <c r="BH303" s="221"/>
      <c r="BI303" s="221"/>
    </row>
    <row r="304" spans="2:61" s="61" customFormat="1" x14ac:dyDescent="0.2">
      <c r="B304" s="182"/>
      <c r="C304" s="67"/>
      <c r="D304" s="67"/>
      <c r="E304" s="67"/>
      <c r="F304" s="67"/>
      <c r="G304" s="67"/>
      <c r="H304" s="67"/>
      <c r="I304" s="136"/>
      <c r="J304" s="134"/>
      <c r="R304" s="67"/>
      <c r="S304" s="68"/>
      <c r="T304" s="131"/>
      <c r="U304" s="132"/>
      <c r="W304" s="88"/>
      <c r="Y304" s="182"/>
      <c r="Z304" s="67"/>
      <c r="AA304" s="67"/>
      <c r="AB304" s="67"/>
      <c r="AC304" s="67"/>
      <c r="AD304" s="67"/>
      <c r="AE304" s="67"/>
      <c r="AF304" s="67"/>
      <c r="AG304" s="67"/>
      <c r="AH304" s="67"/>
      <c r="AI304" s="67"/>
      <c r="AJ304" s="136"/>
      <c r="AK304" s="134"/>
      <c r="AS304" s="67"/>
      <c r="AT304" s="68"/>
      <c r="AU304" s="133"/>
      <c r="AV304" s="132"/>
      <c r="AX304" s="88"/>
      <c r="BA304" s="221"/>
      <c r="BB304" s="221"/>
      <c r="BC304" s="221"/>
      <c r="BD304" s="221"/>
      <c r="BE304" s="221"/>
      <c r="BF304" s="221"/>
      <c r="BG304" s="221"/>
      <c r="BH304" s="221"/>
      <c r="BI304" s="221"/>
    </row>
    <row r="305" spans="2:61" s="61" customFormat="1" x14ac:dyDescent="0.2">
      <c r="B305" s="182"/>
      <c r="C305" s="67"/>
      <c r="D305" s="67"/>
      <c r="E305" s="67"/>
      <c r="F305" s="67"/>
      <c r="G305" s="67"/>
      <c r="H305" s="67"/>
      <c r="I305" s="136"/>
      <c r="J305" s="134"/>
      <c r="R305" s="67"/>
      <c r="S305" s="68"/>
      <c r="T305" s="131"/>
      <c r="U305" s="132"/>
      <c r="W305" s="88"/>
      <c r="Y305" s="182"/>
      <c r="Z305" s="67"/>
      <c r="AA305" s="67"/>
      <c r="AB305" s="67"/>
      <c r="AC305" s="67"/>
      <c r="AD305" s="67"/>
      <c r="AE305" s="67"/>
      <c r="AF305" s="67"/>
      <c r="AG305" s="67"/>
      <c r="AH305" s="67"/>
      <c r="AI305" s="67"/>
      <c r="AJ305" s="136"/>
      <c r="AK305" s="134"/>
      <c r="AS305" s="67"/>
      <c r="AT305" s="68"/>
      <c r="AU305" s="133"/>
      <c r="AV305" s="132"/>
      <c r="AX305" s="88"/>
      <c r="BA305" s="221"/>
      <c r="BB305" s="221"/>
      <c r="BC305" s="221"/>
      <c r="BD305" s="221"/>
      <c r="BE305" s="221"/>
      <c r="BF305" s="221"/>
      <c r="BG305" s="221"/>
      <c r="BH305" s="221"/>
      <c r="BI305" s="221"/>
    </row>
    <row r="306" spans="2:61" s="61" customFormat="1" x14ac:dyDescent="0.2">
      <c r="B306" s="182"/>
      <c r="C306" s="67"/>
      <c r="D306" s="67"/>
      <c r="E306" s="67"/>
      <c r="F306" s="67"/>
      <c r="G306" s="67"/>
      <c r="H306" s="67"/>
      <c r="I306" s="136"/>
      <c r="J306" s="134"/>
      <c r="R306" s="67"/>
      <c r="S306" s="68"/>
      <c r="T306" s="131"/>
      <c r="U306" s="132"/>
      <c r="W306" s="88"/>
      <c r="Y306" s="182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136"/>
      <c r="AK306" s="134"/>
      <c r="AS306" s="67"/>
      <c r="AT306" s="68"/>
      <c r="AU306" s="133"/>
      <c r="AV306" s="132"/>
      <c r="AX306" s="88"/>
      <c r="BA306" s="221"/>
      <c r="BB306" s="221"/>
      <c r="BC306" s="221"/>
      <c r="BD306" s="221"/>
      <c r="BE306" s="221"/>
      <c r="BF306" s="221"/>
      <c r="BG306" s="221"/>
      <c r="BH306" s="221"/>
      <c r="BI306" s="221"/>
    </row>
    <row r="307" spans="2:61" s="61" customFormat="1" x14ac:dyDescent="0.2">
      <c r="B307" s="182"/>
      <c r="C307" s="67"/>
      <c r="D307" s="67"/>
      <c r="E307" s="67"/>
      <c r="F307" s="67"/>
      <c r="G307" s="67"/>
      <c r="H307" s="67"/>
      <c r="I307" s="136"/>
      <c r="J307" s="134"/>
      <c r="R307" s="67"/>
      <c r="S307" s="68"/>
      <c r="T307" s="131"/>
      <c r="U307" s="132"/>
      <c r="W307" s="88"/>
      <c r="Y307" s="182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136"/>
      <c r="AK307" s="134"/>
      <c r="AS307" s="67"/>
      <c r="AT307" s="68"/>
      <c r="AU307" s="133"/>
      <c r="AV307" s="132"/>
      <c r="AX307" s="88"/>
      <c r="BA307" s="221"/>
      <c r="BB307" s="221"/>
      <c r="BC307" s="221"/>
      <c r="BD307" s="221"/>
      <c r="BE307" s="221"/>
      <c r="BF307" s="221"/>
      <c r="BG307" s="221"/>
      <c r="BH307" s="221"/>
      <c r="BI307" s="221"/>
    </row>
    <row r="308" spans="2:61" s="61" customFormat="1" x14ac:dyDescent="0.2">
      <c r="B308" s="182"/>
      <c r="C308" s="67"/>
      <c r="D308" s="67"/>
      <c r="E308" s="67"/>
      <c r="F308" s="67"/>
      <c r="G308" s="67"/>
      <c r="H308" s="67"/>
      <c r="I308" s="136"/>
      <c r="J308" s="134"/>
      <c r="R308" s="67"/>
      <c r="S308" s="68"/>
      <c r="T308" s="131"/>
      <c r="U308" s="132"/>
      <c r="W308" s="88"/>
      <c r="Y308" s="182"/>
      <c r="Z308" s="67"/>
      <c r="AA308" s="67"/>
      <c r="AB308" s="67"/>
      <c r="AC308" s="67"/>
      <c r="AD308" s="67"/>
      <c r="AE308" s="67"/>
      <c r="AF308" s="67"/>
      <c r="AG308" s="67"/>
      <c r="AH308" s="67"/>
      <c r="AI308" s="67"/>
      <c r="AJ308" s="136"/>
      <c r="AK308" s="134"/>
      <c r="AS308" s="67"/>
      <c r="AT308" s="68"/>
      <c r="AU308" s="133"/>
      <c r="AV308" s="132"/>
      <c r="AX308" s="88"/>
      <c r="BA308" s="221"/>
      <c r="BB308" s="221"/>
      <c r="BC308" s="221"/>
      <c r="BD308" s="221"/>
      <c r="BE308" s="221"/>
      <c r="BF308" s="221"/>
      <c r="BG308" s="221"/>
      <c r="BH308" s="221"/>
      <c r="BI308" s="221"/>
    </row>
    <row r="309" spans="2:61" s="61" customFormat="1" x14ac:dyDescent="0.2">
      <c r="B309" s="182"/>
      <c r="C309" s="67"/>
      <c r="D309" s="67"/>
      <c r="E309" s="67"/>
      <c r="F309" s="67"/>
      <c r="G309" s="67"/>
      <c r="H309" s="67"/>
      <c r="I309" s="136"/>
      <c r="J309" s="134"/>
      <c r="R309" s="67"/>
      <c r="S309" s="68"/>
      <c r="T309" s="131"/>
      <c r="U309" s="132"/>
      <c r="W309" s="88"/>
      <c r="Y309" s="182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136"/>
      <c r="AK309" s="134"/>
      <c r="AS309" s="67"/>
      <c r="AT309" s="68"/>
      <c r="AU309" s="133"/>
      <c r="AV309" s="132"/>
      <c r="AX309" s="88"/>
      <c r="BA309" s="221"/>
      <c r="BB309" s="221"/>
      <c r="BC309" s="221"/>
      <c r="BD309" s="221"/>
      <c r="BE309" s="221"/>
      <c r="BF309" s="221"/>
      <c r="BG309" s="221"/>
      <c r="BH309" s="221"/>
      <c r="BI309" s="221"/>
    </row>
    <row r="310" spans="2:61" s="61" customFormat="1" x14ac:dyDescent="0.2">
      <c r="B310" s="182"/>
      <c r="C310" s="67"/>
      <c r="D310" s="67"/>
      <c r="E310" s="67"/>
      <c r="F310" s="67"/>
      <c r="G310" s="67"/>
      <c r="H310" s="67"/>
      <c r="I310" s="136"/>
      <c r="J310" s="134"/>
      <c r="R310" s="67"/>
      <c r="S310" s="68"/>
      <c r="T310" s="131"/>
      <c r="U310" s="132"/>
      <c r="W310" s="88"/>
      <c r="Y310" s="182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136"/>
      <c r="AK310" s="134"/>
      <c r="AS310" s="67"/>
      <c r="AT310" s="68"/>
      <c r="AU310" s="133"/>
      <c r="AV310" s="132"/>
      <c r="AX310" s="88"/>
      <c r="BA310" s="221"/>
      <c r="BB310" s="221"/>
      <c r="BC310" s="221"/>
      <c r="BD310" s="221"/>
      <c r="BE310" s="221"/>
      <c r="BF310" s="221"/>
      <c r="BG310" s="221"/>
      <c r="BH310" s="221"/>
      <c r="BI310" s="221"/>
    </row>
    <row r="311" spans="2:61" s="61" customFormat="1" x14ac:dyDescent="0.2">
      <c r="B311" s="182"/>
      <c r="C311" s="67"/>
      <c r="D311" s="67"/>
      <c r="E311" s="67"/>
      <c r="F311" s="67"/>
      <c r="G311" s="67"/>
      <c r="H311" s="67"/>
      <c r="I311" s="136"/>
      <c r="J311" s="134"/>
      <c r="R311" s="67"/>
      <c r="S311" s="68"/>
      <c r="T311" s="131"/>
      <c r="U311" s="132"/>
      <c r="W311" s="88"/>
      <c r="Y311" s="182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136"/>
      <c r="AK311" s="134"/>
      <c r="AS311" s="67"/>
      <c r="AT311" s="68"/>
      <c r="AU311" s="133"/>
      <c r="AV311" s="132"/>
      <c r="AX311" s="88"/>
      <c r="BA311" s="221"/>
      <c r="BB311" s="221"/>
      <c r="BC311" s="221"/>
      <c r="BD311" s="221"/>
      <c r="BE311" s="221"/>
      <c r="BF311" s="221"/>
      <c r="BG311" s="221"/>
      <c r="BH311" s="221"/>
      <c r="BI311" s="221"/>
    </row>
    <row r="312" spans="2:61" s="61" customFormat="1" x14ac:dyDescent="0.2">
      <c r="B312" s="182"/>
      <c r="C312" s="67"/>
      <c r="D312" s="67"/>
      <c r="E312" s="67"/>
      <c r="F312" s="67"/>
      <c r="G312" s="67"/>
      <c r="H312" s="67"/>
      <c r="I312" s="136"/>
      <c r="J312" s="134"/>
      <c r="R312" s="67"/>
      <c r="S312" s="68"/>
      <c r="T312" s="131"/>
      <c r="U312" s="132"/>
      <c r="W312" s="88"/>
      <c r="Y312" s="182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136"/>
      <c r="AK312" s="134"/>
      <c r="AS312" s="67"/>
      <c r="AT312" s="68"/>
      <c r="AU312" s="133"/>
      <c r="AV312" s="132"/>
      <c r="AX312" s="88"/>
      <c r="BA312" s="221"/>
      <c r="BB312" s="221"/>
      <c r="BC312" s="221"/>
      <c r="BD312" s="221"/>
      <c r="BE312" s="221"/>
      <c r="BF312" s="221"/>
      <c r="BG312" s="221"/>
      <c r="BH312" s="221"/>
      <c r="BI312" s="221"/>
    </row>
    <row r="313" spans="2:61" s="61" customFormat="1" x14ac:dyDescent="0.2">
      <c r="B313" s="182"/>
      <c r="C313" s="67"/>
      <c r="D313" s="67"/>
      <c r="E313" s="67"/>
      <c r="F313" s="67"/>
      <c r="G313" s="67"/>
      <c r="H313" s="67"/>
      <c r="I313" s="136"/>
      <c r="J313" s="134"/>
      <c r="R313" s="67"/>
      <c r="S313" s="68"/>
      <c r="T313" s="131"/>
      <c r="U313" s="132"/>
      <c r="W313" s="88"/>
      <c r="Y313" s="182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136"/>
      <c r="AK313" s="134"/>
      <c r="AS313" s="67"/>
      <c r="AT313" s="68"/>
      <c r="AU313" s="133"/>
      <c r="AV313" s="132"/>
      <c r="AX313" s="88"/>
      <c r="BA313" s="221"/>
      <c r="BB313" s="221"/>
      <c r="BC313" s="221"/>
      <c r="BD313" s="221"/>
      <c r="BE313" s="221"/>
      <c r="BF313" s="221"/>
      <c r="BG313" s="221"/>
      <c r="BH313" s="221"/>
      <c r="BI313" s="221"/>
    </row>
    <row r="314" spans="2:61" s="61" customFormat="1" x14ac:dyDescent="0.2">
      <c r="B314" s="182"/>
      <c r="C314" s="67"/>
      <c r="D314" s="67"/>
      <c r="E314" s="67"/>
      <c r="F314" s="67"/>
      <c r="G314" s="67"/>
      <c r="H314" s="67"/>
      <c r="I314" s="136"/>
      <c r="J314" s="134"/>
      <c r="R314" s="67"/>
      <c r="S314" s="68"/>
      <c r="T314" s="131"/>
      <c r="U314" s="132"/>
      <c r="W314" s="88"/>
      <c r="Y314" s="182"/>
      <c r="Z314" s="67"/>
      <c r="AA314" s="67"/>
      <c r="AB314" s="67"/>
      <c r="AC314" s="67"/>
      <c r="AD314" s="67"/>
      <c r="AE314" s="67"/>
      <c r="AF314" s="67"/>
      <c r="AG314" s="67"/>
      <c r="AH314" s="67"/>
      <c r="AI314" s="67"/>
      <c r="AJ314" s="136"/>
      <c r="AK314" s="134"/>
      <c r="AS314" s="67"/>
      <c r="AT314" s="68"/>
      <c r="AU314" s="133"/>
      <c r="AV314" s="132"/>
      <c r="AX314" s="88"/>
      <c r="BA314" s="221"/>
      <c r="BB314" s="221"/>
      <c r="BC314" s="221"/>
      <c r="BD314" s="221"/>
      <c r="BE314" s="221"/>
      <c r="BF314" s="221"/>
      <c r="BG314" s="221"/>
      <c r="BH314" s="221"/>
      <c r="BI314" s="221"/>
    </row>
    <row r="315" spans="2:61" s="61" customFormat="1" x14ac:dyDescent="0.2">
      <c r="B315" s="182"/>
      <c r="C315" s="67"/>
      <c r="D315" s="67"/>
      <c r="E315" s="67"/>
      <c r="F315" s="67"/>
      <c r="G315" s="67"/>
      <c r="H315" s="67"/>
      <c r="I315" s="136"/>
      <c r="J315" s="134"/>
      <c r="R315" s="67"/>
      <c r="S315" s="68"/>
      <c r="T315" s="131"/>
      <c r="U315" s="132"/>
      <c r="W315" s="88"/>
      <c r="Y315" s="182"/>
      <c r="Z315" s="67"/>
      <c r="AA315" s="67"/>
      <c r="AB315" s="67"/>
      <c r="AC315" s="67"/>
      <c r="AD315" s="67"/>
      <c r="AE315" s="67"/>
      <c r="AF315" s="67"/>
      <c r="AG315" s="67"/>
      <c r="AH315" s="67"/>
      <c r="AI315" s="67"/>
      <c r="AJ315" s="136"/>
      <c r="AK315" s="134"/>
      <c r="AS315" s="67"/>
      <c r="AT315" s="68"/>
      <c r="AU315" s="133"/>
      <c r="AV315" s="132"/>
      <c r="AX315" s="88"/>
      <c r="BA315" s="221"/>
      <c r="BB315" s="221"/>
      <c r="BC315" s="221"/>
      <c r="BD315" s="221"/>
      <c r="BE315" s="221"/>
      <c r="BF315" s="221"/>
      <c r="BG315" s="221"/>
      <c r="BH315" s="221"/>
      <c r="BI315" s="221"/>
    </row>
    <row r="316" spans="2:61" s="61" customFormat="1" x14ac:dyDescent="0.2">
      <c r="B316" s="182"/>
      <c r="C316" s="67"/>
      <c r="D316" s="67"/>
      <c r="E316" s="67"/>
      <c r="F316" s="67"/>
      <c r="G316" s="67"/>
      <c r="H316" s="67"/>
      <c r="I316" s="136"/>
      <c r="J316" s="134"/>
      <c r="R316" s="67"/>
      <c r="S316" s="68"/>
      <c r="T316" s="131"/>
      <c r="U316" s="132"/>
      <c r="W316" s="88"/>
      <c r="Y316" s="182"/>
      <c r="Z316" s="67"/>
      <c r="AA316" s="67"/>
      <c r="AB316" s="67"/>
      <c r="AC316" s="67"/>
      <c r="AD316" s="67"/>
      <c r="AE316" s="67"/>
      <c r="AF316" s="67"/>
      <c r="AG316" s="67"/>
      <c r="AH316" s="67"/>
      <c r="AI316" s="67"/>
      <c r="AJ316" s="136"/>
      <c r="AK316" s="134"/>
      <c r="AS316" s="67"/>
      <c r="AT316" s="68"/>
      <c r="AU316" s="133"/>
      <c r="AV316" s="132"/>
      <c r="AX316" s="88"/>
      <c r="BA316" s="221"/>
      <c r="BB316" s="221"/>
      <c r="BC316" s="221"/>
      <c r="BD316" s="221"/>
      <c r="BE316" s="221"/>
      <c r="BF316" s="221"/>
      <c r="BG316" s="221"/>
      <c r="BH316" s="221"/>
      <c r="BI316" s="221"/>
    </row>
    <row r="317" spans="2:61" s="61" customFormat="1" x14ac:dyDescent="0.2">
      <c r="B317" s="182"/>
      <c r="C317" s="67"/>
      <c r="D317" s="67"/>
      <c r="E317" s="67"/>
      <c r="F317" s="67"/>
      <c r="G317" s="67"/>
      <c r="H317" s="67"/>
      <c r="I317" s="136"/>
      <c r="J317" s="134"/>
      <c r="R317" s="67"/>
      <c r="S317" s="68"/>
      <c r="T317" s="131"/>
      <c r="U317" s="132"/>
      <c r="W317" s="88"/>
      <c r="Y317" s="182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136"/>
      <c r="AK317" s="134"/>
      <c r="AS317" s="67"/>
      <c r="AT317" s="68"/>
      <c r="AU317" s="133"/>
      <c r="AV317" s="132"/>
      <c r="AX317" s="88"/>
      <c r="BA317" s="221"/>
      <c r="BB317" s="221"/>
      <c r="BC317" s="221"/>
      <c r="BD317" s="221"/>
      <c r="BE317" s="221"/>
      <c r="BF317" s="221"/>
      <c r="BG317" s="221"/>
      <c r="BH317" s="221"/>
      <c r="BI317" s="221"/>
    </row>
    <row r="318" spans="2:61" s="61" customFormat="1" x14ac:dyDescent="0.2">
      <c r="B318" s="182"/>
      <c r="C318" s="67"/>
      <c r="D318" s="67"/>
      <c r="E318" s="67"/>
      <c r="F318" s="67"/>
      <c r="G318" s="67"/>
      <c r="H318" s="67"/>
      <c r="I318" s="136"/>
      <c r="J318" s="134"/>
      <c r="R318" s="67"/>
      <c r="S318" s="68"/>
      <c r="T318" s="131"/>
      <c r="U318" s="132"/>
      <c r="W318" s="88"/>
      <c r="Y318" s="182"/>
      <c r="Z318" s="67"/>
      <c r="AA318" s="67"/>
      <c r="AB318" s="67"/>
      <c r="AC318" s="67"/>
      <c r="AD318" s="67"/>
      <c r="AE318" s="67"/>
      <c r="AF318" s="67"/>
      <c r="AG318" s="67"/>
      <c r="AH318" s="67"/>
      <c r="AI318" s="67"/>
      <c r="AJ318" s="136"/>
      <c r="AK318" s="134"/>
      <c r="AS318" s="67"/>
      <c r="AT318" s="68"/>
      <c r="AU318" s="133"/>
      <c r="AV318" s="132"/>
      <c r="AX318" s="88"/>
      <c r="BA318" s="221"/>
      <c r="BB318" s="221"/>
      <c r="BC318" s="221"/>
      <c r="BD318" s="221"/>
      <c r="BE318" s="221"/>
      <c r="BF318" s="221"/>
      <c r="BG318" s="221"/>
      <c r="BH318" s="221"/>
      <c r="BI318" s="221"/>
    </row>
    <row r="319" spans="2:61" s="61" customFormat="1" x14ac:dyDescent="0.2">
      <c r="B319" s="182"/>
      <c r="C319" s="67"/>
      <c r="D319" s="67"/>
      <c r="E319" s="67"/>
      <c r="F319" s="67"/>
      <c r="G319" s="67"/>
      <c r="H319" s="67"/>
      <c r="I319" s="136"/>
      <c r="J319" s="134"/>
      <c r="R319" s="67"/>
      <c r="S319" s="68"/>
      <c r="T319" s="131"/>
      <c r="U319" s="132"/>
      <c r="W319" s="88"/>
      <c r="Y319" s="182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136"/>
      <c r="AK319" s="134"/>
      <c r="AS319" s="67"/>
      <c r="AT319" s="68"/>
      <c r="AU319" s="133"/>
      <c r="AV319" s="132"/>
      <c r="AX319" s="88"/>
      <c r="BA319" s="221"/>
      <c r="BB319" s="221"/>
      <c r="BC319" s="221"/>
      <c r="BD319" s="221"/>
      <c r="BE319" s="221"/>
      <c r="BF319" s="221"/>
      <c r="BG319" s="221"/>
      <c r="BH319" s="221"/>
      <c r="BI319" s="221"/>
    </row>
    <row r="320" spans="2:61" s="61" customFormat="1" x14ac:dyDescent="0.2">
      <c r="B320" s="182"/>
      <c r="C320" s="67"/>
      <c r="D320" s="67"/>
      <c r="E320" s="67"/>
      <c r="F320" s="67"/>
      <c r="G320" s="67"/>
      <c r="H320" s="67"/>
      <c r="I320" s="136"/>
      <c r="J320" s="134"/>
      <c r="R320" s="67"/>
      <c r="S320" s="68"/>
      <c r="T320" s="131"/>
      <c r="U320" s="132"/>
      <c r="W320" s="88"/>
      <c r="Y320" s="182"/>
      <c r="Z320" s="67"/>
      <c r="AA320" s="67"/>
      <c r="AB320" s="67"/>
      <c r="AC320" s="67"/>
      <c r="AD320" s="67"/>
      <c r="AE320" s="67"/>
      <c r="AF320" s="67"/>
      <c r="AG320" s="67"/>
      <c r="AH320" s="67"/>
      <c r="AI320" s="67"/>
      <c r="AJ320" s="136"/>
      <c r="AK320" s="134"/>
      <c r="AS320" s="67"/>
      <c r="AT320" s="68"/>
      <c r="AU320" s="133"/>
      <c r="AV320" s="132"/>
      <c r="AX320" s="88"/>
      <c r="BA320" s="221"/>
      <c r="BB320" s="221"/>
      <c r="BC320" s="221"/>
      <c r="BD320" s="221"/>
      <c r="BE320" s="221"/>
      <c r="BF320" s="221"/>
      <c r="BG320" s="221"/>
      <c r="BH320" s="221"/>
      <c r="BI320" s="221"/>
    </row>
    <row r="321" spans="2:61" s="61" customFormat="1" x14ac:dyDescent="0.2">
      <c r="B321" s="182"/>
      <c r="C321" s="67"/>
      <c r="D321" s="67"/>
      <c r="E321" s="67"/>
      <c r="F321" s="67"/>
      <c r="G321" s="67"/>
      <c r="H321" s="67"/>
      <c r="I321" s="136"/>
      <c r="J321" s="134"/>
      <c r="R321" s="67"/>
      <c r="S321" s="68"/>
      <c r="T321" s="131"/>
      <c r="U321" s="132"/>
      <c r="W321" s="88"/>
      <c r="Y321" s="182"/>
      <c r="Z321" s="67"/>
      <c r="AA321" s="67"/>
      <c r="AB321" s="67"/>
      <c r="AC321" s="67"/>
      <c r="AD321" s="67"/>
      <c r="AE321" s="67"/>
      <c r="AF321" s="67"/>
      <c r="AG321" s="67"/>
      <c r="AH321" s="67"/>
      <c r="AI321" s="67"/>
      <c r="AJ321" s="136"/>
      <c r="AK321" s="134"/>
      <c r="AS321" s="67"/>
      <c r="AT321" s="68"/>
      <c r="AU321" s="133"/>
      <c r="AV321" s="132"/>
      <c r="AX321" s="88"/>
      <c r="BA321" s="221"/>
      <c r="BB321" s="221"/>
      <c r="BC321" s="221"/>
      <c r="BD321" s="221"/>
      <c r="BE321" s="221"/>
      <c r="BF321" s="221"/>
      <c r="BG321" s="221"/>
      <c r="BH321" s="221"/>
      <c r="BI321" s="221"/>
    </row>
    <row r="322" spans="2:61" s="61" customFormat="1" x14ac:dyDescent="0.2">
      <c r="B322" s="182"/>
      <c r="C322" s="67"/>
      <c r="D322" s="67"/>
      <c r="E322" s="67"/>
      <c r="F322" s="67"/>
      <c r="G322" s="67"/>
      <c r="H322" s="67"/>
      <c r="I322" s="136"/>
      <c r="J322" s="134"/>
      <c r="R322" s="67"/>
      <c r="S322" s="68"/>
      <c r="T322" s="131"/>
      <c r="U322" s="132"/>
      <c r="W322" s="88"/>
      <c r="Y322" s="182"/>
      <c r="Z322" s="67"/>
      <c r="AA322" s="67"/>
      <c r="AB322" s="67"/>
      <c r="AC322" s="67"/>
      <c r="AD322" s="67"/>
      <c r="AE322" s="67"/>
      <c r="AF322" s="67"/>
      <c r="AG322" s="67"/>
      <c r="AH322" s="67"/>
      <c r="AI322" s="67"/>
      <c r="AJ322" s="136"/>
      <c r="AK322" s="134"/>
      <c r="AS322" s="67"/>
      <c r="AT322" s="68"/>
      <c r="AU322" s="133"/>
      <c r="AV322" s="132"/>
      <c r="AX322" s="88"/>
      <c r="BA322" s="221"/>
      <c r="BB322" s="221"/>
      <c r="BC322" s="221"/>
      <c r="BD322" s="221"/>
      <c r="BE322" s="221"/>
      <c r="BF322" s="221"/>
      <c r="BG322" s="221"/>
      <c r="BH322" s="221"/>
      <c r="BI322" s="221"/>
    </row>
    <row r="323" spans="2:61" s="61" customFormat="1" x14ac:dyDescent="0.2">
      <c r="B323" s="182"/>
      <c r="C323" s="67"/>
      <c r="D323" s="67"/>
      <c r="E323" s="67"/>
      <c r="F323" s="67"/>
      <c r="G323" s="67"/>
      <c r="H323" s="67"/>
      <c r="I323" s="136"/>
      <c r="J323" s="134"/>
      <c r="R323" s="67"/>
      <c r="S323" s="68"/>
      <c r="T323" s="131"/>
      <c r="U323" s="132"/>
      <c r="W323" s="88"/>
      <c r="Y323" s="182"/>
      <c r="Z323" s="67"/>
      <c r="AA323" s="67"/>
      <c r="AB323" s="67"/>
      <c r="AC323" s="67"/>
      <c r="AD323" s="67"/>
      <c r="AE323" s="67"/>
      <c r="AF323" s="67"/>
      <c r="AG323" s="67"/>
      <c r="AH323" s="67"/>
      <c r="AI323" s="67"/>
      <c r="AJ323" s="136"/>
      <c r="AK323" s="134"/>
      <c r="AS323" s="67"/>
      <c r="AT323" s="68"/>
      <c r="AU323" s="133"/>
      <c r="AV323" s="132"/>
      <c r="AX323" s="88"/>
      <c r="BA323" s="221"/>
      <c r="BB323" s="221"/>
      <c r="BC323" s="221"/>
      <c r="BD323" s="221"/>
      <c r="BE323" s="221"/>
      <c r="BF323" s="221"/>
      <c r="BG323" s="221"/>
      <c r="BH323" s="221"/>
      <c r="BI323" s="221"/>
    </row>
    <row r="324" spans="2:61" x14ac:dyDescent="0.2">
      <c r="T324" s="131"/>
      <c r="U324" s="132"/>
      <c r="AU324" s="133"/>
      <c r="AV324" s="132"/>
    </row>
    <row r="325" spans="2:61" x14ac:dyDescent="0.2">
      <c r="T325" s="131"/>
      <c r="U325" s="132"/>
      <c r="AU325" s="133"/>
      <c r="AV325" s="132"/>
    </row>
    <row r="326" spans="2:61" x14ac:dyDescent="0.2">
      <c r="T326" s="131"/>
      <c r="U326" s="132"/>
      <c r="AU326" s="133"/>
      <c r="AV326" s="132"/>
    </row>
    <row r="327" spans="2:61" x14ac:dyDescent="0.2">
      <c r="T327" s="131"/>
      <c r="U327" s="132"/>
      <c r="AU327" s="133"/>
      <c r="AV327" s="132"/>
    </row>
    <row r="328" spans="2:61" x14ac:dyDescent="0.2">
      <c r="T328" s="131"/>
      <c r="U328" s="132"/>
      <c r="AU328" s="133"/>
      <c r="AV328" s="132"/>
    </row>
    <row r="329" spans="2:61" x14ac:dyDescent="0.2">
      <c r="T329" s="131"/>
      <c r="U329" s="132"/>
      <c r="AU329" s="133"/>
      <c r="AV329" s="132"/>
    </row>
    <row r="330" spans="2:61" x14ac:dyDescent="0.2">
      <c r="T330" s="131"/>
      <c r="U330" s="132"/>
      <c r="AU330" s="133"/>
      <c r="AV330" s="132"/>
    </row>
    <row r="331" spans="2:61" x14ac:dyDescent="0.2">
      <c r="T331" s="131"/>
      <c r="U331" s="132"/>
      <c r="AU331" s="133"/>
      <c r="AV331" s="132"/>
    </row>
    <row r="332" spans="2:61" x14ac:dyDescent="0.2">
      <c r="T332" s="131"/>
      <c r="U332" s="132"/>
      <c r="AU332" s="133"/>
      <c r="AV332" s="132"/>
    </row>
    <row r="333" spans="2:61" x14ac:dyDescent="0.2">
      <c r="T333" s="131"/>
      <c r="U333" s="132"/>
      <c r="AU333" s="133"/>
      <c r="AV333" s="132"/>
    </row>
    <row r="334" spans="2:61" x14ac:dyDescent="0.2">
      <c r="T334" s="131"/>
      <c r="U334" s="132"/>
      <c r="AU334" s="133"/>
      <c r="AV334" s="132"/>
    </row>
    <row r="335" spans="2:61" x14ac:dyDescent="0.2">
      <c r="T335" s="131"/>
      <c r="U335" s="132"/>
      <c r="AU335" s="133"/>
      <c r="AV335" s="132"/>
    </row>
    <row r="336" spans="2:61" x14ac:dyDescent="0.2">
      <c r="T336" s="131"/>
      <c r="U336" s="132"/>
      <c r="AU336" s="133"/>
      <c r="AV336" s="132"/>
    </row>
    <row r="337" spans="20:48" x14ac:dyDescent="0.2">
      <c r="T337" s="131"/>
      <c r="U337" s="132"/>
      <c r="AU337" s="133"/>
      <c r="AV337" s="132"/>
    </row>
    <row r="338" spans="20:48" x14ac:dyDescent="0.2">
      <c r="T338" s="131"/>
      <c r="U338" s="132"/>
      <c r="AU338" s="133"/>
      <c r="AV338" s="132"/>
    </row>
    <row r="405" spans="2:61" s="61" customFormat="1" x14ac:dyDescent="0.2">
      <c r="B405" s="182"/>
      <c r="C405" s="67"/>
      <c r="D405" s="67"/>
      <c r="E405" s="67"/>
      <c r="F405" s="67"/>
      <c r="G405" s="67"/>
      <c r="H405" s="67"/>
      <c r="I405" s="136"/>
      <c r="J405" s="134"/>
      <c r="R405" s="67"/>
      <c r="S405" s="68"/>
      <c r="T405" s="150"/>
      <c r="U405" s="151"/>
      <c r="W405" s="88"/>
      <c r="Y405" s="182"/>
      <c r="Z405" s="67"/>
      <c r="AA405" s="67"/>
      <c r="AB405" s="67"/>
      <c r="AC405" s="67"/>
      <c r="AD405" s="67"/>
      <c r="AE405" s="67"/>
      <c r="AF405" s="67"/>
      <c r="AG405" s="67"/>
      <c r="AH405" s="67"/>
      <c r="AI405" s="67"/>
      <c r="AJ405" s="136"/>
      <c r="AK405" s="134"/>
      <c r="AS405" s="67"/>
      <c r="AT405" s="68"/>
      <c r="AU405" s="152"/>
      <c r="AV405" s="151"/>
      <c r="AX405" s="88"/>
      <c r="BA405" s="221"/>
      <c r="BB405" s="221"/>
      <c r="BC405" s="221"/>
      <c r="BD405" s="221"/>
      <c r="BE405" s="221"/>
      <c r="BF405" s="221"/>
      <c r="BG405" s="221"/>
      <c r="BH405" s="221"/>
      <c r="BI405" s="221"/>
    </row>
    <row r="498" spans="2:61" s="61" customFormat="1" x14ac:dyDescent="0.2">
      <c r="B498" s="182"/>
      <c r="C498" s="67"/>
      <c r="D498" s="67"/>
      <c r="E498" s="67"/>
      <c r="F498" s="67"/>
      <c r="G498" s="67"/>
      <c r="H498" s="67"/>
      <c r="I498" s="136"/>
      <c r="J498" s="134"/>
      <c r="R498" s="67"/>
      <c r="S498" s="68"/>
      <c r="T498" s="150"/>
      <c r="U498" s="151"/>
      <c r="W498" s="88"/>
      <c r="Y498" s="182"/>
      <c r="Z498" s="67"/>
      <c r="AA498" s="67"/>
      <c r="AB498" s="67"/>
      <c r="AC498" s="67"/>
      <c r="AD498" s="67"/>
      <c r="AE498" s="67"/>
      <c r="AF498" s="67"/>
      <c r="AG498" s="67"/>
      <c r="AH498" s="67"/>
      <c r="AI498" s="67"/>
      <c r="AJ498" s="136"/>
      <c r="AK498" s="134"/>
      <c r="AS498" s="67"/>
      <c r="AT498" s="68"/>
      <c r="AU498" s="152"/>
      <c r="AV498" s="151"/>
      <c r="AX498" s="88"/>
      <c r="BA498" s="221"/>
      <c r="BB498" s="221"/>
      <c r="BC498" s="221"/>
      <c r="BD498" s="221"/>
      <c r="BE498" s="221"/>
      <c r="BF498" s="221"/>
      <c r="BG498" s="221"/>
      <c r="BH498" s="221"/>
      <c r="BI498" s="221"/>
    </row>
  </sheetData>
  <sheetProtection algorithmName="SHA-512" hashValue="ASx82CugmENyUg22HiI+4UAXLJx9/djYEYMrFCi6UNqkuUG2G6MnGAuNQZNmgUf6FGHxjAYAaIWchTDE7c1gSQ==" saltValue="5RFPCqRdi+9MVAXD96FAHQ==" spinCount="100000" sheet="1" objects="1" scenarios="1" formatCells="0" insertColumns="0" insertRows="0"/>
  <mergeCells count="20">
    <mergeCell ref="AU15:AU16"/>
    <mergeCell ref="AV15:AV16"/>
    <mergeCell ref="S18:S20"/>
    <mergeCell ref="AT18:AT20"/>
    <mergeCell ref="S22:S28"/>
    <mergeCell ref="AT22:AT28"/>
    <mergeCell ref="S7:S10"/>
    <mergeCell ref="AT7:AT10"/>
    <mergeCell ref="S11:S14"/>
    <mergeCell ref="AT11:AT14"/>
    <mergeCell ref="S15:S16"/>
    <mergeCell ref="T15:T16"/>
    <mergeCell ref="U15:U16"/>
    <mergeCell ref="AT15:AT16"/>
    <mergeCell ref="AT6:AV6"/>
    <mergeCell ref="C1:G4"/>
    <mergeCell ref="AA1:AH4"/>
    <mergeCell ref="J2:P4"/>
    <mergeCell ref="S2:U2"/>
    <mergeCell ref="AJ2:AR4"/>
  </mergeCells>
  <conditionalFormatting sqref="U13">
    <cfRule type="cellIs" dxfId="9" priority="45" stopIfTrue="1" operator="notBetween">
      <formula>0</formula>
      <formula>5</formula>
    </cfRule>
  </conditionalFormatting>
  <conditionalFormatting sqref="U15">
    <cfRule type="cellIs" dxfId="8" priority="41" stopIfTrue="1" operator="greaterThan">
      <formula>8</formula>
    </cfRule>
  </conditionalFormatting>
  <conditionalFormatting sqref="U18:U20">
    <cfRule type="cellIs" dxfId="7" priority="44" stopIfTrue="1" operator="notBetween">
      <formula>0</formula>
      <formula>5</formula>
    </cfRule>
  </conditionalFormatting>
  <conditionalFormatting sqref="U22:U25">
    <cfRule type="cellIs" dxfId="6" priority="42" operator="greaterThan">
      <formula>5</formula>
    </cfRule>
  </conditionalFormatting>
  <conditionalFormatting sqref="U26:U28">
    <cfRule type="cellIs" dxfId="5" priority="43" operator="greaterThan">
      <formula>8</formula>
    </cfRule>
  </conditionalFormatting>
  <conditionalFormatting sqref="AV13">
    <cfRule type="cellIs" dxfId="4" priority="50" stopIfTrue="1" operator="notBetween">
      <formula>0</formula>
      <formula>5</formula>
    </cfRule>
  </conditionalFormatting>
  <conditionalFormatting sqref="AV15">
    <cfRule type="cellIs" dxfId="3" priority="46" stopIfTrue="1" operator="greaterThan">
      <formula>8</formula>
    </cfRule>
  </conditionalFormatting>
  <conditionalFormatting sqref="AV18:AV20">
    <cfRule type="cellIs" dxfId="2" priority="49" stopIfTrue="1" operator="notBetween">
      <formula>0</formula>
      <formula>5</formula>
    </cfRule>
  </conditionalFormatting>
  <conditionalFormatting sqref="AV22:AV25">
    <cfRule type="cellIs" dxfId="1" priority="47" operator="greaterThan">
      <formula>5</formula>
    </cfRule>
  </conditionalFormatting>
  <conditionalFormatting sqref="AV26:AV28">
    <cfRule type="cellIs" dxfId="0" priority="48" operator="greaterThan">
      <formula>8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How-to use</vt:lpstr>
      <vt:lpstr>Cuboid</vt:lpstr>
      <vt:lpstr>Spectro device Setting</vt:lpstr>
      <vt:lpstr>Multi sample measure</vt:lpstr>
      <vt:lpstr>Single measure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Prabhu Natrajan</cp:lastModifiedBy>
  <cp:lastPrinted>2022-07-07T04:43:52Z</cp:lastPrinted>
  <dcterms:created xsi:type="dcterms:W3CDTF">2019-05-29T10:34:03Z</dcterms:created>
  <dcterms:modified xsi:type="dcterms:W3CDTF">2026-04-08T11:08:52Z</dcterms:modified>
</cp:coreProperties>
</file>