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000. PRABHU\3. Projects\3. PROJECTS\Self Check\"/>
    </mc:Choice>
  </mc:AlternateContent>
  <xr:revisionPtr revIDLastSave="0" documentId="13_ncr:1_{6A5533A4-79A8-479C-8E59-CDA9F4BFA2F9}" xr6:coauthVersionLast="47" xr6:coauthVersionMax="47" xr10:uidLastSave="{00000000-0000-0000-0000-000000000000}"/>
  <bookViews>
    <workbookView xWindow="-120" yWindow="-120" windowWidth="29040" windowHeight="15720" tabRatio="670" activeTab="3" xr2:uid="{00000000-000D-0000-FFFF-FFFF00000000}"/>
  </bookViews>
  <sheets>
    <sheet name="How-to use" sheetId="38" r:id="rId1"/>
    <sheet name="Cuboid" sheetId="46" r:id="rId2"/>
    <sheet name="Spectro device Setting" sheetId="37" r:id="rId3"/>
    <sheet name="Multi sample measure" sheetId="41" r:id="rId4"/>
    <sheet name="Single measure" sheetId="45" r:id="rId5"/>
  </sheets>
  <definedNames>
    <definedName name="_xlnm._FilterDatabase" localSheetId="3" hidden="1">'Multi sample measure'!#REF!</definedName>
    <definedName name="_xlnm._FilterDatabase" localSheetId="4" hidden="1">'Single measure'!#REF!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8" i="45" l="1"/>
  <c r="AN28" i="45"/>
  <c r="AM28" i="45"/>
  <c r="AL28" i="45"/>
  <c r="U28" i="45"/>
  <c r="M28" i="45"/>
  <c r="L28" i="45"/>
  <c r="K28" i="45"/>
  <c r="AV27" i="45"/>
  <c r="AN27" i="45"/>
  <c r="AM27" i="45"/>
  <c r="AL27" i="45"/>
  <c r="U27" i="45"/>
  <c r="M27" i="45"/>
  <c r="L27" i="45"/>
  <c r="K27" i="45"/>
  <c r="AV26" i="45"/>
  <c r="AP26" i="45"/>
  <c r="AN26" i="45"/>
  <c r="AM26" i="45"/>
  <c r="AL26" i="45"/>
  <c r="U26" i="45"/>
  <c r="O26" i="45"/>
  <c r="M26" i="45"/>
  <c r="L26" i="45"/>
  <c r="K26" i="45"/>
  <c r="AV25" i="45"/>
  <c r="AO25" i="45"/>
  <c r="AN25" i="45"/>
  <c r="AM25" i="45"/>
  <c r="AL25" i="45"/>
  <c r="U25" i="45"/>
  <c r="N25" i="45"/>
  <c r="M25" i="45"/>
  <c r="L25" i="45"/>
  <c r="K25" i="45"/>
  <c r="AV24" i="45"/>
  <c r="AR24" i="45"/>
  <c r="AN24" i="45"/>
  <c r="AM24" i="45"/>
  <c r="AL24" i="45"/>
  <c r="U24" i="45"/>
  <c r="Q24" i="45"/>
  <c r="M24" i="45"/>
  <c r="L24" i="45"/>
  <c r="K24" i="45"/>
  <c r="AV23" i="45"/>
  <c r="AR23" i="45"/>
  <c r="AN23" i="45"/>
  <c r="AM23" i="45"/>
  <c r="AL23" i="45"/>
  <c r="U23" i="45"/>
  <c r="Q23" i="45"/>
  <c r="M23" i="45"/>
  <c r="L23" i="45"/>
  <c r="K23" i="45"/>
  <c r="AV22" i="45"/>
  <c r="AN22" i="45"/>
  <c r="AM22" i="45"/>
  <c r="AL22" i="45"/>
  <c r="U22" i="45"/>
  <c r="M22" i="45"/>
  <c r="L22" i="45"/>
  <c r="K22" i="45"/>
  <c r="AP21" i="45"/>
  <c r="AN21" i="45"/>
  <c r="AM21" i="45"/>
  <c r="AL21" i="45"/>
  <c r="O21" i="45"/>
  <c r="M21" i="45"/>
  <c r="L21" i="45"/>
  <c r="K21" i="45"/>
  <c r="AV20" i="45"/>
  <c r="AQ20" i="45"/>
  <c r="AN20" i="45"/>
  <c r="AM20" i="45"/>
  <c r="AL20" i="45"/>
  <c r="U20" i="45"/>
  <c r="P20" i="45"/>
  <c r="M20" i="45"/>
  <c r="L20" i="45"/>
  <c r="K20" i="45"/>
  <c r="AV19" i="45"/>
  <c r="AQ19" i="45"/>
  <c r="AN19" i="45"/>
  <c r="AM19" i="45"/>
  <c r="AL19" i="45"/>
  <c r="U19" i="45"/>
  <c r="P19" i="45"/>
  <c r="M19" i="45"/>
  <c r="L19" i="45"/>
  <c r="K19" i="45"/>
  <c r="AV18" i="45"/>
  <c r="AO18" i="45"/>
  <c r="AN18" i="45"/>
  <c r="AM18" i="45"/>
  <c r="AL18" i="45"/>
  <c r="U18" i="45"/>
  <c r="N18" i="45"/>
  <c r="M18" i="45"/>
  <c r="L18" i="45"/>
  <c r="K18" i="45"/>
  <c r="AR17" i="45"/>
  <c r="AN17" i="45"/>
  <c r="AM17" i="45"/>
  <c r="AL17" i="45"/>
  <c r="Q17" i="45"/>
  <c r="M17" i="45"/>
  <c r="L17" i="45"/>
  <c r="K17" i="45"/>
  <c r="AP16" i="45"/>
  <c r="AN16" i="45"/>
  <c r="AM16" i="45"/>
  <c r="AL16" i="45"/>
  <c r="O16" i="45"/>
  <c r="M16" i="45"/>
  <c r="L16" i="45"/>
  <c r="K16" i="45"/>
  <c r="AN15" i="45"/>
  <c r="AM15" i="45"/>
  <c r="AL15" i="45"/>
  <c r="M15" i="45"/>
  <c r="L15" i="45"/>
  <c r="K15" i="45"/>
  <c r="AV14" i="45"/>
  <c r="AO14" i="45"/>
  <c r="AN14" i="45"/>
  <c r="AM14" i="45"/>
  <c r="AL14" i="45"/>
  <c r="U14" i="45"/>
  <c r="N14" i="45"/>
  <c r="M14" i="45"/>
  <c r="L14" i="45"/>
  <c r="K14" i="45"/>
  <c r="AV13" i="45"/>
  <c r="AN13" i="45"/>
  <c r="AM13" i="45"/>
  <c r="AL13" i="45"/>
  <c r="U13" i="45"/>
  <c r="M13" i="45"/>
  <c r="L13" i="45"/>
  <c r="K13" i="45"/>
  <c r="AV12" i="45"/>
  <c r="AN12" i="45"/>
  <c r="AM12" i="45"/>
  <c r="AL12" i="45"/>
  <c r="U12" i="45"/>
  <c r="M12" i="45"/>
  <c r="L12" i="45"/>
  <c r="K12" i="45"/>
  <c r="AV11" i="45"/>
  <c r="AN11" i="45"/>
  <c r="AM11" i="45"/>
  <c r="AL11" i="45"/>
  <c r="U11" i="45"/>
  <c r="M11" i="45"/>
  <c r="L11" i="45"/>
  <c r="K11" i="45"/>
  <c r="AV10" i="45"/>
  <c r="AQ10" i="45"/>
  <c r="AN10" i="45"/>
  <c r="AM10" i="45"/>
  <c r="AL10" i="45"/>
  <c r="U10" i="45"/>
  <c r="P10" i="45"/>
  <c r="M10" i="45"/>
  <c r="L10" i="45"/>
  <c r="K10" i="45"/>
  <c r="AV9" i="45"/>
  <c r="AN9" i="45"/>
  <c r="AM9" i="45"/>
  <c r="AL9" i="45"/>
  <c r="U9" i="45"/>
  <c r="M9" i="45"/>
  <c r="L9" i="45"/>
  <c r="K9" i="45"/>
  <c r="AV8" i="45"/>
  <c r="AN8" i="45"/>
  <c r="AM8" i="45"/>
  <c r="AL8" i="45"/>
  <c r="U8" i="45"/>
  <c r="M8" i="45"/>
  <c r="L8" i="45"/>
  <c r="K8" i="45"/>
  <c r="AV7" i="45"/>
  <c r="AV15" i="45" s="1"/>
  <c r="U7" i="45"/>
  <c r="L56" i="41"/>
  <c r="U120" i="41"/>
  <c r="M120" i="41"/>
  <c r="L120" i="41"/>
  <c r="K120" i="41"/>
  <c r="AV120" i="41"/>
  <c r="AN120" i="41"/>
  <c r="AM120" i="41"/>
  <c r="AL120" i="41"/>
  <c r="U119" i="41"/>
  <c r="M119" i="41"/>
  <c r="L119" i="41"/>
  <c r="K119" i="41"/>
  <c r="AV119" i="41"/>
  <c r="AN119" i="41"/>
  <c r="AM119" i="41"/>
  <c r="AL119" i="41"/>
  <c r="U118" i="41"/>
  <c r="O118" i="41"/>
  <c r="M118" i="41"/>
  <c r="L118" i="41"/>
  <c r="K118" i="41"/>
  <c r="AV118" i="41"/>
  <c r="AP118" i="41"/>
  <c r="AN118" i="41"/>
  <c r="AM118" i="41"/>
  <c r="AL118" i="41"/>
  <c r="U117" i="41"/>
  <c r="N117" i="41"/>
  <c r="M117" i="41"/>
  <c r="L117" i="41"/>
  <c r="K117" i="41"/>
  <c r="AV117" i="41"/>
  <c r="AO117" i="41"/>
  <c r="AN117" i="41"/>
  <c r="AM117" i="41"/>
  <c r="AL117" i="41"/>
  <c r="U116" i="41"/>
  <c r="Q116" i="41"/>
  <c r="M116" i="41"/>
  <c r="L116" i="41"/>
  <c r="K116" i="41"/>
  <c r="AV116" i="41"/>
  <c r="AR116" i="41"/>
  <c r="AN116" i="41"/>
  <c r="AM116" i="41"/>
  <c r="AL116" i="41"/>
  <c r="U115" i="41"/>
  <c r="Q115" i="41"/>
  <c r="M115" i="41"/>
  <c r="L115" i="41"/>
  <c r="K115" i="41"/>
  <c r="AV115" i="41"/>
  <c r="AR115" i="41"/>
  <c r="AN115" i="41"/>
  <c r="AM115" i="41"/>
  <c r="AL115" i="41"/>
  <c r="U114" i="41"/>
  <c r="M114" i="41"/>
  <c r="L114" i="41"/>
  <c r="K114" i="41"/>
  <c r="AV114" i="41"/>
  <c r="AN114" i="41"/>
  <c r="AM114" i="41"/>
  <c r="AL114" i="41"/>
  <c r="O113" i="41"/>
  <c r="M113" i="41"/>
  <c r="L113" i="41"/>
  <c r="K113" i="41"/>
  <c r="AP113" i="41"/>
  <c r="AN113" i="41"/>
  <c r="AM113" i="41"/>
  <c r="AL113" i="41"/>
  <c r="U112" i="41"/>
  <c r="P112" i="41"/>
  <c r="M112" i="41"/>
  <c r="L112" i="41"/>
  <c r="K112" i="41"/>
  <c r="AV112" i="41"/>
  <c r="AQ112" i="41"/>
  <c r="AN112" i="41"/>
  <c r="AM112" i="41"/>
  <c r="AL112" i="41"/>
  <c r="U111" i="41"/>
  <c r="P111" i="41"/>
  <c r="M111" i="41"/>
  <c r="L111" i="41"/>
  <c r="K111" i="41"/>
  <c r="AV111" i="41"/>
  <c r="AQ111" i="41"/>
  <c r="AN111" i="41"/>
  <c r="AM111" i="41"/>
  <c r="AL111" i="41"/>
  <c r="U110" i="41"/>
  <c r="N110" i="41"/>
  <c r="M110" i="41"/>
  <c r="L110" i="41"/>
  <c r="K110" i="41"/>
  <c r="AV110" i="41"/>
  <c r="AO110" i="41"/>
  <c r="AN110" i="41"/>
  <c r="AM110" i="41"/>
  <c r="AL110" i="41"/>
  <c r="Q109" i="41"/>
  <c r="M109" i="41"/>
  <c r="L109" i="41"/>
  <c r="K109" i="41"/>
  <c r="AR109" i="41"/>
  <c r="AN109" i="41"/>
  <c r="AM109" i="41"/>
  <c r="AL109" i="41"/>
  <c r="O108" i="41"/>
  <c r="M108" i="41"/>
  <c r="L108" i="41"/>
  <c r="K108" i="41"/>
  <c r="AP108" i="41"/>
  <c r="AN108" i="41"/>
  <c r="AM108" i="41"/>
  <c r="AL108" i="41"/>
  <c r="M107" i="41"/>
  <c r="L107" i="41"/>
  <c r="K107" i="41"/>
  <c r="AN107" i="41"/>
  <c r="AM107" i="41"/>
  <c r="AL107" i="41"/>
  <c r="U106" i="41"/>
  <c r="N106" i="41"/>
  <c r="M106" i="41"/>
  <c r="L106" i="41"/>
  <c r="K106" i="41"/>
  <c r="AV106" i="41"/>
  <c r="AO106" i="41"/>
  <c r="AN106" i="41"/>
  <c r="AM106" i="41"/>
  <c r="AL106" i="41"/>
  <c r="U105" i="41"/>
  <c r="M105" i="41"/>
  <c r="L105" i="41"/>
  <c r="K105" i="41"/>
  <c r="AV105" i="41"/>
  <c r="AN105" i="41"/>
  <c r="AM105" i="41"/>
  <c r="AL105" i="41"/>
  <c r="U104" i="41"/>
  <c r="M104" i="41"/>
  <c r="L104" i="41"/>
  <c r="K104" i="41"/>
  <c r="AV104" i="41"/>
  <c r="AN104" i="41"/>
  <c r="AM104" i="41"/>
  <c r="AL104" i="41"/>
  <c r="U103" i="41"/>
  <c r="M103" i="41"/>
  <c r="L103" i="41"/>
  <c r="K103" i="41"/>
  <c r="AV103" i="41"/>
  <c r="AN103" i="41"/>
  <c r="AM103" i="41"/>
  <c r="AL103" i="41"/>
  <c r="U102" i="41"/>
  <c r="P102" i="41"/>
  <c r="M102" i="41"/>
  <c r="L102" i="41"/>
  <c r="K102" i="41"/>
  <c r="AV102" i="41"/>
  <c r="AQ102" i="41"/>
  <c r="AN102" i="41"/>
  <c r="AM102" i="41"/>
  <c r="AL102" i="41"/>
  <c r="U101" i="41"/>
  <c r="M101" i="41"/>
  <c r="L101" i="41"/>
  <c r="K101" i="41"/>
  <c r="AV101" i="41"/>
  <c r="AN101" i="41"/>
  <c r="AM101" i="41"/>
  <c r="AL101" i="41"/>
  <c r="U100" i="41"/>
  <c r="M100" i="41"/>
  <c r="L100" i="41"/>
  <c r="K100" i="41"/>
  <c r="AV100" i="41"/>
  <c r="AN100" i="41"/>
  <c r="AM100" i="41"/>
  <c r="AL100" i="41"/>
  <c r="U99" i="41"/>
  <c r="AV99" i="41"/>
  <c r="U97" i="41"/>
  <c r="M97" i="41"/>
  <c r="L97" i="41"/>
  <c r="K97" i="41"/>
  <c r="AV97" i="41"/>
  <c r="AN97" i="41"/>
  <c r="AM97" i="41"/>
  <c r="AL97" i="41"/>
  <c r="U96" i="41"/>
  <c r="M96" i="41"/>
  <c r="L96" i="41"/>
  <c r="K96" i="41"/>
  <c r="AV96" i="41"/>
  <c r="AN96" i="41"/>
  <c r="AM96" i="41"/>
  <c r="AL96" i="41"/>
  <c r="U95" i="41"/>
  <c r="O95" i="41"/>
  <c r="M95" i="41"/>
  <c r="L95" i="41"/>
  <c r="K95" i="41"/>
  <c r="AV95" i="41"/>
  <c r="AP95" i="41"/>
  <c r="AN95" i="41"/>
  <c r="AM95" i="41"/>
  <c r="AL95" i="41"/>
  <c r="U94" i="41"/>
  <c r="N94" i="41"/>
  <c r="M94" i="41"/>
  <c r="L94" i="41"/>
  <c r="K94" i="41"/>
  <c r="AV94" i="41"/>
  <c r="AO94" i="41"/>
  <c r="AN94" i="41"/>
  <c r="AM94" i="41"/>
  <c r="AL94" i="41"/>
  <c r="U93" i="41"/>
  <c r="Q93" i="41"/>
  <c r="M93" i="41"/>
  <c r="L93" i="41"/>
  <c r="K93" i="41"/>
  <c r="AV93" i="41"/>
  <c r="AR93" i="41"/>
  <c r="AN93" i="41"/>
  <c r="AM93" i="41"/>
  <c r="AL93" i="41"/>
  <c r="U92" i="41"/>
  <c r="Q92" i="41"/>
  <c r="M92" i="41"/>
  <c r="L92" i="41"/>
  <c r="K92" i="41"/>
  <c r="AV92" i="41"/>
  <c r="AR92" i="41"/>
  <c r="AN92" i="41"/>
  <c r="AM92" i="41"/>
  <c r="AL92" i="41"/>
  <c r="U91" i="41"/>
  <c r="M91" i="41"/>
  <c r="L91" i="41"/>
  <c r="K91" i="41"/>
  <c r="AV91" i="41"/>
  <c r="AN91" i="41"/>
  <c r="AM91" i="41"/>
  <c r="AL91" i="41"/>
  <c r="O90" i="41"/>
  <c r="M90" i="41"/>
  <c r="L90" i="41"/>
  <c r="K90" i="41"/>
  <c r="AP90" i="41"/>
  <c r="AN90" i="41"/>
  <c r="AM90" i="41"/>
  <c r="AL90" i="41"/>
  <c r="U89" i="41"/>
  <c r="P89" i="41"/>
  <c r="M89" i="41"/>
  <c r="L89" i="41"/>
  <c r="K89" i="41"/>
  <c r="AV89" i="41"/>
  <c r="AQ89" i="41"/>
  <c r="AN89" i="41"/>
  <c r="AM89" i="41"/>
  <c r="AL89" i="41"/>
  <c r="U88" i="41"/>
  <c r="P88" i="41"/>
  <c r="M88" i="41"/>
  <c r="L88" i="41"/>
  <c r="K88" i="41"/>
  <c r="AV88" i="41"/>
  <c r="AQ88" i="41"/>
  <c r="AN88" i="41"/>
  <c r="AM88" i="41"/>
  <c r="AL88" i="41"/>
  <c r="U87" i="41"/>
  <c r="N87" i="41"/>
  <c r="M87" i="41"/>
  <c r="L87" i="41"/>
  <c r="K87" i="41"/>
  <c r="AV87" i="41"/>
  <c r="AO87" i="41"/>
  <c r="AN87" i="41"/>
  <c r="AM87" i="41"/>
  <c r="AL87" i="41"/>
  <c r="Q86" i="41"/>
  <c r="M86" i="41"/>
  <c r="L86" i="41"/>
  <c r="K86" i="41"/>
  <c r="AR86" i="41"/>
  <c r="AN86" i="41"/>
  <c r="AM86" i="41"/>
  <c r="AL86" i="41"/>
  <c r="O85" i="41"/>
  <c r="M85" i="41"/>
  <c r="L85" i="41"/>
  <c r="K85" i="41"/>
  <c r="AP85" i="41"/>
  <c r="AN85" i="41"/>
  <c r="AM85" i="41"/>
  <c r="AL85" i="41"/>
  <c r="M84" i="41"/>
  <c r="L84" i="41"/>
  <c r="K84" i="41"/>
  <c r="AN84" i="41"/>
  <c r="AM84" i="41"/>
  <c r="AL84" i="41"/>
  <c r="U83" i="41"/>
  <c r="N83" i="41"/>
  <c r="M83" i="41"/>
  <c r="L83" i="41"/>
  <c r="K83" i="41"/>
  <c r="AV83" i="41"/>
  <c r="AO83" i="41"/>
  <c r="AN83" i="41"/>
  <c r="AM83" i="41"/>
  <c r="AL83" i="41"/>
  <c r="U82" i="41"/>
  <c r="M82" i="41"/>
  <c r="L82" i="41"/>
  <c r="K82" i="41"/>
  <c r="AV82" i="41"/>
  <c r="AN82" i="41"/>
  <c r="AM82" i="41"/>
  <c r="AL82" i="41"/>
  <c r="U81" i="41"/>
  <c r="M81" i="41"/>
  <c r="L81" i="41"/>
  <c r="K81" i="41"/>
  <c r="AV81" i="41"/>
  <c r="AN81" i="41"/>
  <c r="AM81" i="41"/>
  <c r="AL81" i="41"/>
  <c r="U80" i="41"/>
  <c r="M80" i="41"/>
  <c r="L80" i="41"/>
  <c r="K80" i="41"/>
  <c r="AV80" i="41"/>
  <c r="AN80" i="41"/>
  <c r="AM80" i="41"/>
  <c r="AL80" i="41"/>
  <c r="U79" i="41"/>
  <c r="P79" i="41"/>
  <c r="M79" i="41"/>
  <c r="L79" i="41"/>
  <c r="K79" i="41"/>
  <c r="AV79" i="41"/>
  <c r="AQ79" i="41"/>
  <c r="AN79" i="41"/>
  <c r="AM79" i="41"/>
  <c r="AL79" i="41"/>
  <c r="U78" i="41"/>
  <c r="M78" i="41"/>
  <c r="L78" i="41"/>
  <c r="K78" i="41"/>
  <c r="AV78" i="41"/>
  <c r="AN78" i="41"/>
  <c r="AM78" i="41"/>
  <c r="AL78" i="41"/>
  <c r="U77" i="41"/>
  <c r="M77" i="41"/>
  <c r="L77" i="41"/>
  <c r="K77" i="41"/>
  <c r="AV77" i="41"/>
  <c r="AN77" i="41"/>
  <c r="AM77" i="41"/>
  <c r="AL77" i="41"/>
  <c r="U76" i="41"/>
  <c r="AV76" i="41"/>
  <c r="U74" i="41"/>
  <c r="M74" i="41"/>
  <c r="L74" i="41"/>
  <c r="K74" i="41"/>
  <c r="AV74" i="41"/>
  <c r="AN74" i="41"/>
  <c r="AM74" i="41"/>
  <c r="AL74" i="41"/>
  <c r="U73" i="41"/>
  <c r="M73" i="41"/>
  <c r="L73" i="41"/>
  <c r="K73" i="41"/>
  <c r="AV73" i="41"/>
  <c r="AN73" i="41"/>
  <c r="AM73" i="41"/>
  <c r="AL73" i="41"/>
  <c r="U72" i="41"/>
  <c r="O72" i="41"/>
  <c r="M72" i="41"/>
  <c r="L72" i="41"/>
  <c r="K72" i="41"/>
  <c r="AV72" i="41"/>
  <c r="AP72" i="41"/>
  <c r="AN72" i="41"/>
  <c r="AM72" i="41"/>
  <c r="AL72" i="41"/>
  <c r="U71" i="41"/>
  <c r="N71" i="41"/>
  <c r="M71" i="41"/>
  <c r="L71" i="41"/>
  <c r="K71" i="41"/>
  <c r="AV71" i="41"/>
  <c r="AO71" i="41"/>
  <c r="AN71" i="41"/>
  <c r="AM71" i="41"/>
  <c r="AL71" i="41"/>
  <c r="U70" i="41"/>
  <c r="Q70" i="41"/>
  <c r="M70" i="41"/>
  <c r="L70" i="41"/>
  <c r="K70" i="41"/>
  <c r="AV70" i="41"/>
  <c r="AR70" i="41"/>
  <c r="AN70" i="41"/>
  <c r="AM70" i="41"/>
  <c r="AL70" i="41"/>
  <c r="U69" i="41"/>
  <c r="Q69" i="41"/>
  <c r="M69" i="41"/>
  <c r="L69" i="41"/>
  <c r="K69" i="41"/>
  <c r="AV69" i="41"/>
  <c r="AR69" i="41"/>
  <c r="AN69" i="41"/>
  <c r="AM69" i="41"/>
  <c r="AL69" i="41"/>
  <c r="U68" i="41"/>
  <c r="M68" i="41"/>
  <c r="L68" i="41"/>
  <c r="K68" i="41"/>
  <c r="AV68" i="41"/>
  <c r="AN68" i="41"/>
  <c r="AM68" i="41"/>
  <c r="AL68" i="41"/>
  <c r="O67" i="41"/>
  <c r="M67" i="41"/>
  <c r="L67" i="41"/>
  <c r="K67" i="41"/>
  <c r="AP67" i="41"/>
  <c r="AN67" i="41"/>
  <c r="AM67" i="41"/>
  <c r="AL67" i="41"/>
  <c r="U66" i="41"/>
  <c r="P66" i="41"/>
  <c r="M66" i="41"/>
  <c r="L66" i="41"/>
  <c r="K66" i="41"/>
  <c r="AV66" i="41"/>
  <c r="AQ66" i="41"/>
  <c r="AN66" i="41"/>
  <c r="AM66" i="41"/>
  <c r="AL66" i="41"/>
  <c r="U65" i="41"/>
  <c r="P65" i="41"/>
  <c r="M65" i="41"/>
  <c r="L65" i="41"/>
  <c r="K65" i="41"/>
  <c r="AV65" i="41"/>
  <c r="AQ65" i="41"/>
  <c r="AN65" i="41"/>
  <c r="AM65" i="41"/>
  <c r="AL65" i="41"/>
  <c r="U64" i="41"/>
  <c r="N64" i="41"/>
  <c r="M64" i="41"/>
  <c r="L64" i="41"/>
  <c r="K64" i="41"/>
  <c r="AV64" i="41"/>
  <c r="AO64" i="41"/>
  <c r="AN64" i="41"/>
  <c r="AM64" i="41"/>
  <c r="AL64" i="41"/>
  <c r="Q63" i="41"/>
  <c r="M63" i="41"/>
  <c r="L63" i="41"/>
  <c r="K63" i="41"/>
  <c r="AR63" i="41"/>
  <c r="AN63" i="41"/>
  <c r="AM63" i="41"/>
  <c r="AL63" i="41"/>
  <c r="O62" i="41"/>
  <c r="M62" i="41"/>
  <c r="L62" i="41"/>
  <c r="K62" i="41"/>
  <c r="AP62" i="41"/>
  <c r="AN62" i="41"/>
  <c r="AM62" i="41"/>
  <c r="AL62" i="41"/>
  <c r="M61" i="41"/>
  <c r="L61" i="41"/>
  <c r="K61" i="41"/>
  <c r="AN61" i="41"/>
  <c r="AM61" i="41"/>
  <c r="AL61" i="41"/>
  <c r="U60" i="41"/>
  <c r="N60" i="41"/>
  <c r="M60" i="41"/>
  <c r="L60" i="41"/>
  <c r="K60" i="41"/>
  <c r="AV60" i="41"/>
  <c r="AO60" i="41"/>
  <c r="AN60" i="41"/>
  <c r="AM60" i="41"/>
  <c r="AL60" i="41"/>
  <c r="U59" i="41"/>
  <c r="M59" i="41"/>
  <c r="L59" i="41"/>
  <c r="K59" i="41"/>
  <c r="AV59" i="41"/>
  <c r="AN59" i="41"/>
  <c r="AM59" i="41"/>
  <c r="AL59" i="41"/>
  <c r="U58" i="41"/>
  <c r="M58" i="41"/>
  <c r="L58" i="41"/>
  <c r="K58" i="41"/>
  <c r="AV58" i="41"/>
  <c r="AN58" i="41"/>
  <c r="AM58" i="41"/>
  <c r="AL58" i="41"/>
  <c r="U57" i="41"/>
  <c r="M57" i="41"/>
  <c r="L57" i="41"/>
  <c r="K57" i="41"/>
  <c r="AV57" i="41"/>
  <c r="AN57" i="41"/>
  <c r="AM57" i="41"/>
  <c r="AL57" i="41"/>
  <c r="U56" i="41"/>
  <c r="P56" i="41"/>
  <c r="M56" i="41"/>
  <c r="K56" i="41"/>
  <c r="AV56" i="41"/>
  <c r="AQ56" i="41"/>
  <c r="AN56" i="41"/>
  <c r="AM56" i="41"/>
  <c r="AL56" i="41"/>
  <c r="U55" i="41"/>
  <c r="M55" i="41"/>
  <c r="L55" i="41"/>
  <c r="K55" i="41"/>
  <c r="AV55" i="41"/>
  <c r="AN55" i="41"/>
  <c r="AM55" i="41"/>
  <c r="AL55" i="41"/>
  <c r="U54" i="41"/>
  <c r="M54" i="41"/>
  <c r="L54" i="41"/>
  <c r="K54" i="41"/>
  <c r="AV54" i="41"/>
  <c r="AN54" i="41"/>
  <c r="AM54" i="41"/>
  <c r="AL54" i="41"/>
  <c r="U53" i="41"/>
  <c r="AV53" i="41"/>
  <c r="U51" i="41"/>
  <c r="M51" i="41"/>
  <c r="L51" i="41"/>
  <c r="K51" i="41"/>
  <c r="AV51" i="41"/>
  <c r="AN51" i="41"/>
  <c r="AM51" i="41"/>
  <c r="AL51" i="41"/>
  <c r="U50" i="41"/>
  <c r="M50" i="41"/>
  <c r="L50" i="41"/>
  <c r="K50" i="41"/>
  <c r="AV50" i="41"/>
  <c r="AN50" i="41"/>
  <c r="AM50" i="41"/>
  <c r="AL50" i="41"/>
  <c r="U49" i="41"/>
  <c r="O49" i="41"/>
  <c r="M49" i="41"/>
  <c r="L49" i="41"/>
  <c r="K49" i="41"/>
  <c r="AV49" i="41"/>
  <c r="AP49" i="41"/>
  <c r="AN49" i="41"/>
  <c r="AM49" i="41"/>
  <c r="AL49" i="41"/>
  <c r="U48" i="41"/>
  <c r="N48" i="41"/>
  <c r="M48" i="41"/>
  <c r="L48" i="41"/>
  <c r="K48" i="41"/>
  <c r="AV48" i="41"/>
  <c r="AO48" i="41"/>
  <c r="AN48" i="41"/>
  <c r="AM48" i="41"/>
  <c r="AL48" i="41"/>
  <c r="U47" i="41"/>
  <c r="Q47" i="41"/>
  <c r="M47" i="41"/>
  <c r="L47" i="41"/>
  <c r="K47" i="41"/>
  <c r="AV47" i="41"/>
  <c r="AR47" i="41"/>
  <c r="AN47" i="41"/>
  <c r="AM47" i="41"/>
  <c r="AL47" i="41"/>
  <c r="U46" i="41"/>
  <c r="Q46" i="41"/>
  <c r="M46" i="41"/>
  <c r="L46" i="41"/>
  <c r="K46" i="41"/>
  <c r="AV46" i="41"/>
  <c r="AR46" i="41"/>
  <c r="AN46" i="41"/>
  <c r="AM46" i="41"/>
  <c r="AL46" i="41"/>
  <c r="U45" i="41"/>
  <c r="M45" i="41"/>
  <c r="L45" i="41"/>
  <c r="K45" i="41"/>
  <c r="AV45" i="41"/>
  <c r="AN45" i="41"/>
  <c r="AM45" i="41"/>
  <c r="AL45" i="41"/>
  <c r="O44" i="41"/>
  <c r="M44" i="41"/>
  <c r="L44" i="41"/>
  <c r="K44" i="41"/>
  <c r="AP44" i="41"/>
  <c r="AN44" i="41"/>
  <c r="AM44" i="41"/>
  <c r="AL44" i="41"/>
  <c r="U43" i="41"/>
  <c r="P43" i="41"/>
  <c r="M43" i="41"/>
  <c r="L43" i="41"/>
  <c r="K43" i="41"/>
  <c r="AV43" i="41"/>
  <c r="AQ43" i="41"/>
  <c r="AN43" i="41"/>
  <c r="AM43" i="41"/>
  <c r="AL43" i="41"/>
  <c r="U42" i="41"/>
  <c r="P42" i="41"/>
  <c r="M42" i="41"/>
  <c r="L42" i="41"/>
  <c r="K42" i="41"/>
  <c r="AV42" i="41"/>
  <c r="AQ42" i="41"/>
  <c r="AN42" i="41"/>
  <c r="AM42" i="41"/>
  <c r="AL42" i="41"/>
  <c r="U41" i="41"/>
  <c r="N41" i="41"/>
  <c r="M41" i="41"/>
  <c r="L41" i="41"/>
  <c r="K41" i="41"/>
  <c r="AV41" i="41"/>
  <c r="AO41" i="41"/>
  <c r="AN41" i="41"/>
  <c r="AM41" i="41"/>
  <c r="AL41" i="41"/>
  <c r="Q40" i="41"/>
  <c r="M40" i="41"/>
  <c r="L40" i="41"/>
  <c r="K40" i="41"/>
  <c r="AR40" i="41"/>
  <c r="AN40" i="41"/>
  <c r="AM40" i="41"/>
  <c r="AL40" i="41"/>
  <c r="O39" i="41"/>
  <c r="M39" i="41"/>
  <c r="L39" i="41"/>
  <c r="K39" i="41"/>
  <c r="AP39" i="41"/>
  <c r="AN39" i="41"/>
  <c r="AM39" i="41"/>
  <c r="AL39" i="41"/>
  <c r="M38" i="41"/>
  <c r="L38" i="41"/>
  <c r="K38" i="41"/>
  <c r="AN38" i="41"/>
  <c r="AM38" i="41"/>
  <c r="AL38" i="41"/>
  <c r="U37" i="41"/>
  <c r="N37" i="41"/>
  <c r="M37" i="41"/>
  <c r="L37" i="41"/>
  <c r="K37" i="41"/>
  <c r="AV37" i="41"/>
  <c r="AO37" i="41"/>
  <c r="AN37" i="41"/>
  <c r="AM37" i="41"/>
  <c r="AL37" i="41"/>
  <c r="U36" i="41"/>
  <c r="M36" i="41"/>
  <c r="L36" i="41"/>
  <c r="K36" i="41"/>
  <c r="AV36" i="41"/>
  <c r="AN36" i="41"/>
  <c r="AM36" i="41"/>
  <c r="AL36" i="41"/>
  <c r="U35" i="41"/>
  <c r="M35" i="41"/>
  <c r="L35" i="41"/>
  <c r="K35" i="41"/>
  <c r="AV35" i="41"/>
  <c r="AN35" i="41"/>
  <c r="AM35" i="41"/>
  <c r="AL35" i="41"/>
  <c r="U34" i="41"/>
  <c r="M34" i="41"/>
  <c r="L34" i="41"/>
  <c r="K34" i="41"/>
  <c r="AV34" i="41"/>
  <c r="AN34" i="41"/>
  <c r="AM34" i="41"/>
  <c r="AL34" i="41"/>
  <c r="U33" i="41"/>
  <c r="P33" i="41"/>
  <c r="M33" i="41"/>
  <c r="L33" i="41"/>
  <c r="K33" i="41"/>
  <c r="AV33" i="41"/>
  <c r="AQ33" i="41"/>
  <c r="AN33" i="41"/>
  <c r="AM33" i="41"/>
  <c r="AL33" i="41"/>
  <c r="U32" i="41"/>
  <c r="M32" i="41"/>
  <c r="L32" i="41"/>
  <c r="K32" i="41"/>
  <c r="AV32" i="41"/>
  <c r="AN32" i="41"/>
  <c r="AM32" i="41"/>
  <c r="AL32" i="41"/>
  <c r="U31" i="41"/>
  <c r="M31" i="41"/>
  <c r="L31" i="41"/>
  <c r="K31" i="41"/>
  <c r="AV31" i="41"/>
  <c r="AN31" i="41"/>
  <c r="AM31" i="41"/>
  <c r="AL31" i="41"/>
  <c r="U30" i="41"/>
  <c r="AV30" i="41"/>
  <c r="P10" i="41"/>
  <c r="U28" i="41"/>
  <c r="M28" i="41"/>
  <c r="L28" i="41"/>
  <c r="K28" i="41"/>
  <c r="U27" i="41"/>
  <c r="M27" i="41"/>
  <c r="L27" i="41"/>
  <c r="K27" i="41"/>
  <c r="U26" i="41"/>
  <c r="O26" i="41"/>
  <c r="M26" i="41"/>
  <c r="L26" i="41"/>
  <c r="K26" i="41"/>
  <c r="U25" i="41"/>
  <c r="N25" i="41"/>
  <c r="M25" i="41"/>
  <c r="L25" i="41"/>
  <c r="K25" i="41"/>
  <c r="U24" i="41"/>
  <c r="Q24" i="41"/>
  <c r="M24" i="41"/>
  <c r="L24" i="41"/>
  <c r="K24" i="41"/>
  <c r="U23" i="41"/>
  <c r="Q23" i="41"/>
  <c r="M23" i="41"/>
  <c r="L23" i="41"/>
  <c r="K23" i="41"/>
  <c r="U22" i="41"/>
  <c r="M22" i="41"/>
  <c r="L22" i="41"/>
  <c r="K22" i="41"/>
  <c r="O21" i="41"/>
  <c r="M21" i="41"/>
  <c r="L21" i="41"/>
  <c r="K21" i="41"/>
  <c r="U20" i="41"/>
  <c r="P20" i="41"/>
  <c r="M20" i="41"/>
  <c r="L20" i="41"/>
  <c r="K20" i="41"/>
  <c r="U19" i="41"/>
  <c r="P19" i="41"/>
  <c r="M19" i="41"/>
  <c r="L19" i="41"/>
  <c r="K19" i="41"/>
  <c r="U18" i="41"/>
  <c r="N18" i="41"/>
  <c r="M18" i="41"/>
  <c r="L18" i="41"/>
  <c r="K18" i="41"/>
  <c r="Q17" i="41"/>
  <c r="M17" i="41"/>
  <c r="L17" i="41"/>
  <c r="K17" i="41"/>
  <c r="O16" i="41"/>
  <c r="M16" i="41"/>
  <c r="L16" i="41"/>
  <c r="K16" i="41"/>
  <c r="M15" i="41"/>
  <c r="L15" i="41"/>
  <c r="K15" i="41"/>
  <c r="U14" i="41"/>
  <c r="N14" i="41"/>
  <c r="M14" i="41"/>
  <c r="L14" i="41"/>
  <c r="K14" i="41"/>
  <c r="U13" i="41"/>
  <c r="M13" i="41"/>
  <c r="L13" i="41"/>
  <c r="K13" i="41"/>
  <c r="U12" i="41"/>
  <c r="M12" i="41"/>
  <c r="L12" i="41"/>
  <c r="K12" i="41"/>
  <c r="U11" i="41"/>
  <c r="M11" i="41"/>
  <c r="L11" i="41"/>
  <c r="K11" i="41"/>
  <c r="U10" i="41"/>
  <c r="M10" i="41"/>
  <c r="L10" i="41"/>
  <c r="K10" i="41"/>
  <c r="U9" i="41"/>
  <c r="M9" i="41"/>
  <c r="L9" i="41"/>
  <c r="K9" i="41"/>
  <c r="U8" i="41"/>
  <c r="M8" i="41"/>
  <c r="L8" i="41"/>
  <c r="K8" i="41"/>
  <c r="U7" i="41"/>
  <c r="AP26" i="41"/>
  <c r="AO25" i="41"/>
  <c r="AR24" i="41"/>
  <c r="AR23" i="41"/>
  <c r="AP21" i="41"/>
  <c r="AQ20" i="41"/>
  <c r="AQ19" i="41"/>
  <c r="AO18" i="41"/>
  <c r="AR17" i="41"/>
  <c r="AP16" i="41"/>
  <c r="AO14" i="41"/>
  <c r="AQ10" i="41"/>
  <c r="AL9" i="41"/>
  <c r="AM9" i="41"/>
  <c r="AN9" i="41"/>
  <c r="AL10" i="41"/>
  <c r="AM10" i="41"/>
  <c r="AN10" i="41"/>
  <c r="AL11" i="41"/>
  <c r="AM11" i="41"/>
  <c r="AN11" i="41"/>
  <c r="AL12" i="41"/>
  <c r="AM12" i="41"/>
  <c r="AN12" i="41"/>
  <c r="AL13" i="41"/>
  <c r="AM13" i="41"/>
  <c r="AN13" i="41"/>
  <c r="AL14" i="41"/>
  <c r="AM14" i="41"/>
  <c r="AN14" i="41"/>
  <c r="AL15" i="41"/>
  <c r="AM15" i="41"/>
  <c r="AN15" i="41"/>
  <c r="AL16" i="41"/>
  <c r="AM16" i="41"/>
  <c r="AN16" i="41"/>
  <c r="AL17" i="41"/>
  <c r="AM17" i="41"/>
  <c r="AN17" i="41"/>
  <c r="AL18" i="41"/>
  <c r="AM18" i="41"/>
  <c r="AN18" i="41"/>
  <c r="AL19" i="41"/>
  <c r="AM19" i="41"/>
  <c r="AN19" i="41"/>
  <c r="AL20" i="41"/>
  <c r="AM20" i="41"/>
  <c r="AN20" i="41"/>
  <c r="AL21" i="41"/>
  <c r="AM21" i="41"/>
  <c r="AN21" i="41"/>
  <c r="AL22" i="41"/>
  <c r="AM22" i="41"/>
  <c r="AN22" i="41"/>
  <c r="AL23" i="41"/>
  <c r="AM23" i="41"/>
  <c r="AN23" i="41"/>
  <c r="AL24" i="41"/>
  <c r="AM24" i="41"/>
  <c r="AN24" i="41"/>
  <c r="AL25" i="41"/>
  <c r="AM25" i="41"/>
  <c r="AN25" i="41"/>
  <c r="AL26" i="41"/>
  <c r="AM26" i="41"/>
  <c r="AN26" i="41"/>
  <c r="AL27" i="41"/>
  <c r="AM27" i="41"/>
  <c r="AN27" i="41"/>
  <c r="AL28" i="41"/>
  <c r="AM28" i="41"/>
  <c r="AN28" i="41"/>
  <c r="AM8" i="41"/>
  <c r="AN8" i="41"/>
  <c r="AL8" i="41"/>
  <c r="AV28" i="41"/>
  <c r="AV27" i="41"/>
  <c r="AV26" i="41"/>
  <c r="AV25" i="41"/>
  <c r="AV24" i="41"/>
  <c r="AV23" i="41"/>
  <c r="AV22" i="41"/>
  <c r="AV20" i="41"/>
  <c r="AV19" i="41"/>
  <c r="AV18" i="41"/>
  <c r="AV14" i="41"/>
  <c r="AV13" i="41"/>
  <c r="AV12" i="41"/>
  <c r="AV11" i="41"/>
  <c r="AV10" i="41"/>
  <c r="AV9" i="41"/>
  <c r="AV8" i="41"/>
  <c r="AV7" i="41"/>
  <c r="U15" i="45" l="1"/>
  <c r="AV38" i="41"/>
  <c r="AV84" i="41"/>
  <c r="U61" i="41"/>
  <c r="U38" i="41"/>
  <c r="AV107" i="41"/>
  <c r="U84" i="41"/>
  <c r="U15" i="41"/>
  <c r="AV61" i="41"/>
  <c r="U107" i="41"/>
  <c r="AV15" i="41"/>
</calcChain>
</file>

<file path=xl/sharedStrings.xml><?xml version="1.0" encoding="utf-8"?>
<sst xmlns="http://schemas.openxmlformats.org/spreadsheetml/2006/main" count="1295" uniqueCount="94">
  <si>
    <t>C</t>
  </si>
  <si>
    <t>M</t>
  </si>
  <si>
    <t>Y</t>
  </si>
  <si>
    <t>density</t>
  </si>
  <si>
    <t>A1</t>
  </si>
  <si>
    <t>A2</t>
  </si>
  <si>
    <t>A3</t>
  </si>
  <si>
    <t>A4</t>
  </si>
  <si>
    <t>A5</t>
  </si>
  <si>
    <t>A6</t>
  </si>
  <si>
    <t>B1</t>
  </si>
  <si>
    <t>B5</t>
  </si>
  <si>
    <t>B6</t>
  </si>
  <si>
    <t>C1</t>
  </si>
  <si>
    <t>C2</t>
  </si>
  <si>
    <t>C3</t>
  </si>
  <si>
    <t>C4</t>
  </si>
  <si>
    <t>C5</t>
  </si>
  <si>
    <t>C6</t>
  </si>
  <si>
    <t>L</t>
  </si>
  <si>
    <t>A</t>
  </si>
  <si>
    <t>B</t>
  </si>
  <si>
    <t>G</t>
  </si>
  <si>
    <t>LG</t>
  </si>
  <si>
    <t>MG</t>
  </si>
  <si>
    <t>R</t>
  </si>
  <si>
    <t>Paper</t>
  </si>
  <si>
    <t>K 40</t>
  </si>
  <si>
    <t>C 70</t>
  </si>
  <si>
    <t>Y 70</t>
  </si>
  <si>
    <t>Y 40</t>
  </si>
  <si>
    <t>M 70</t>
  </si>
  <si>
    <t>DG</t>
  </si>
  <si>
    <t>K 100</t>
  </si>
  <si>
    <t>K 70</t>
  </si>
  <si>
    <t>C 40</t>
  </si>
  <si>
    <t>M 40</t>
  </si>
  <si>
    <t>4C 240</t>
  </si>
  <si>
    <t>4C 220</t>
  </si>
  <si>
    <t>K</t>
  </si>
  <si>
    <t>Target</t>
  </si>
  <si>
    <t>4CMY</t>
  </si>
  <si>
    <t>MT</t>
  </si>
  <si>
    <t>SELF-CHECK COPY PASTE DATA (YELLOW REGION)</t>
  </si>
  <si>
    <t xml:space="preserve">Measure LAB &amp; density in the "Measure" sheet
</t>
  </si>
  <si>
    <t>Copy-paste yellow region in self-check import spare &amp; submit</t>
  </si>
  <si>
    <t>Keep the setting as per "Setting" sheet to measure LAB &amp; Density together</t>
  </si>
  <si>
    <t xml:space="preserve">Connect   spectro photometer devices to PC with cable &amp; device software </t>
  </si>
  <si>
    <t>Let the device softwares (Data catcher for X-rite, Spectroconnect for techkon) detect the devices</t>
  </si>
  <si>
    <t>Density Measurement Mode:</t>
  </si>
  <si>
    <t>Colour measurement Mode:</t>
  </si>
  <si>
    <t>Techkon spectro connect - Data Export setting</t>
  </si>
  <si>
    <t>X-Rite Data catcher - Data Export setting</t>
  </si>
  <si>
    <t xml:space="preserve">Instrument setting : </t>
  </si>
  <si>
    <r>
      <rPr>
        <b/>
        <sz val="11"/>
        <color theme="1"/>
        <rFont val="Calibri"/>
        <family val="2"/>
        <scheme val="minor"/>
      </rPr>
      <t>Measurement backing</t>
    </r>
    <r>
      <rPr>
        <sz val="11"/>
        <color theme="1"/>
        <rFont val="Calibri"/>
        <family val="2"/>
        <scheme val="minor"/>
      </rPr>
      <t xml:space="preserve">: </t>
    </r>
  </si>
  <si>
    <t>Combined Measurement</t>
  </si>
  <si>
    <t xml:space="preserve">CIE LAB +D (Density) Measurement </t>
  </si>
  <si>
    <r>
      <rPr>
        <i/>
        <sz val="11"/>
        <color theme="1"/>
        <rFont val="Calibri"/>
        <family val="2"/>
        <scheme val="minor"/>
      </rPr>
      <t>White Reference</t>
    </r>
    <r>
      <rPr>
        <sz val="11"/>
        <color theme="1"/>
        <rFont val="Calibri"/>
        <family val="2"/>
        <scheme val="minor"/>
      </rPr>
      <t>: AUTO</t>
    </r>
  </si>
  <si>
    <r>
      <rPr>
        <i/>
        <sz val="11"/>
        <color theme="1"/>
        <rFont val="Calibri"/>
        <family val="2"/>
        <scheme val="minor"/>
      </rPr>
      <t xml:space="preserve">Polarization filter </t>
    </r>
    <r>
      <rPr>
        <sz val="11"/>
        <color theme="1"/>
        <rFont val="Calibri"/>
        <family val="2"/>
        <scheme val="minor"/>
      </rPr>
      <t>: AUTO</t>
    </r>
  </si>
  <si>
    <t>ISO E or Status E, D50, 0/45 or 45/0</t>
  </si>
  <si>
    <r>
      <rPr>
        <i/>
        <sz val="11"/>
        <color theme="1"/>
        <rFont val="Calibri"/>
        <family val="2"/>
        <scheme val="minor"/>
      </rPr>
      <t>Polarization filter :</t>
    </r>
    <r>
      <rPr>
        <sz val="11"/>
        <color theme="1"/>
        <rFont val="Calibri"/>
        <family val="2"/>
        <scheme val="minor"/>
      </rPr>
      <t xml:space="preserve">  ON (M3)</t>
    </r>
  </si>
  <si>
    <r>
      <rPr>
        <i/>
        <sz val="11"/>
        <color theme="1"/>
        <rFont val="Calibri"/>
        <family val="2"/>
        <scheme val="minor"/>
      </rPr>
      <t>Polarization filter</t>
    </r>
    <r>
      <rPr>
        <sz val="11"/>
        <color theme="1"/>
        <rFont val="Calibri"/>
        <family val="2"/>
        <scheme val="minor"/>
      </rPr>
      <t>:  OFF</t>
    </r>
  </si>
  <si>
    <r>
      <rPr>
        <i/>
        <sz val="11"/>
        <color theme="1"/>
        <rFont val="Calibri"/>
        <family val="2"/>
        <scheme val="minor"/>
      </rPr>
      <t>White Reference</t>
    </r>
    <r>
      <rPr>
        <sz val="11"/>
        <color theme="1"/>
        <rFont val="Calibri"/>
        <family val="2"/>
        <scheme val="minor"/>
      </rPr>
      <t>:  Relative or Paper</t>
    </r>
  </si>
  <si>
    <r>
      <rPr>
        <i/>
        <sz val="11"/>
        <color theme="1"/>
        <rFont val="Calibri"/>
        <family val="2"/>
        <scheme val="minor"/>
      </rPr>
      <t>White Reference</t>
    </r>
    <r>
      <rPr>
        <sz val="11"/>
        <color theme="1"/>
        <rFont val="Calibri"/>
        <family val="2"/>
        <scheme val="minor"/>
      </rPr>
      <t>:  Absolute</t>
    </r>
  </si>
  <si>
    <t>Grey Bal</t>
  </si>
  <si>
    <t>Delta E</t>
  </si>
  <si>
    <t>Mid spread</t>
  </si>
  <si>
    <t>Result values</t>
  </si>
  <si>
    <t>C 40%</t>
  </si>
  <si>
    <t>M 40%</t>
  </si>
  <si>
    <t>Y 40%</t>
  </si>
  <si>
    <t>K 40%</t>
  </si>
  <si>
    <t>C 70%</t>
  </si>
  <si>
    <t>M 70%</t>
  </si>
  <si>
    <t>Y 70%</t>
  </si>
  <si>
    <t>K 70%</t>
  </si>
  <si>
    <t>Gain 40</t>
  </si>
  <si>
    <t>Gain 70</t>
  </si>
  <si>
    <t>General Setting</t>
  </si>
  <si>
    <t>Spectro photometer General setting (All devices)</t>
  </si>
  <si>
    <t>Black backing (mesuring)</t>
  </si>
  <si>
    <t>B2</t>
  </si>
  <si>
    <t>B3</t>
  </si>
  <si>
    <t>B4</t>
  </si>
  <si>
    <t>B7</t>
  </si>
  <si>
    <t>A7</t>
  </si>
  <si>
    <t>C7</t>
  </si>
  <si>
    <t>Single Measurement - Density</t>
  </si>
  <si>
    <t>Single Measurement - LAB</t>
  </si>
  <si>
    <r>
      <rPr>
        <sz val="11"/>
        <color theme="0"/>
        <rFont val="Aptos"/>
        <family val="2"/>
      </rPr>
      <t xml:space="preserve">Format for </t>
    </r>
    <r>
      <rPr>
        <b/>
        <sz val="11"/>
        <color theme="0"/>
        <rFont val="Aptos"/>
        <family val="2"/>
      </rPr>
      <t xml:space="preserve">
NEW SPECTRO DEVICES</t>
    </r>
  </si>
  <si>
    <r>
      <rPr>
        <sz val="11"/>
        <color theme="0"/>
        <rFont val="Aptos"/>
        <family val="2"/>
      </rPr>
      <t xml:space="preserve">Format for </t>
    </r>
    <r>
      <rPr>
        <b/>
        <sz val="11"/>
        <color theme="0"/>
        <rFont val="Aptos"/>
        <family val="2"/>
      </rPr>
      <t xml:space="preserve">
OLDER SPECTRO DEVICES</t>
    </r>
  </si>
  <si>
    <t>Select cells AL8:AS28 ( yellow highlight), Copy and paste, to self check software, then click "import and submit", get instant report</t>
  </si>
  <si>
    <t>Select cells J8:Q28 ( yellow highlight), Copy and paste, to self check software, then click "import and submit", get instant report</t>
  </si>
  <si>
    <t>COPY PASTE DATA (YELLOW REGION)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</si>
</sst>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name val="Aptos"/>
      <family val="2"/>
    </font>
    <font>
      <b/>
      <sz val="8"/>
      <color rgb="FF0D0D0D"/>
      <name val="Aptos"/>
      <family val="2"/>
    </font>
    <font>
      <sz val="8"/>
      <color theme="1"/>
      <name val="Aptos"/>
      <family val="2"/>
    </font>
    <font>
      <b/>
      <sz val="8"/>
      <color theme="0"/>
      <name val="Aptos"/>
      <family val="2"/>
    </font>
    <font>
      <sz val="8"/>
      <color rgb="FF000000"/>
      <name val="Aptos"/>
      <family val="2"/>
    </font>
    <font>
      <b/>
      <sz val="8"/>
      <color theme="1"/>
      <name val="Aptos"/>
      <family val="2"/>
    </font>
    <font>
      <b/>
      <sz val="8"/>
      <color rgb="FF000000"/>
      <name val="Aptos"/>
      <family val="2"/>
    </font>
    <font>
      <b/>
      <sz val="8"/>
      <color rgb="FFFFFFFF"/>
      <name val="Aptos"/>
      <family val="2"/>
    </font>
    <font>
      <b/>
      <sz val="7"/>
      <color theme="0"/>
      <name val="Aptos"/>
      <family val="2"/>
    </font>
    <font>
      <b/>
      <sz val="7"/>
      <color rgb="FF000000"/>
      <name val="Aptos"/>
      <family val="2"/>
    </font>
    <font>
      <b/>
      <sz val="8"/>
      <color rgb="FFFF0000"/>
      <name val="Aptos"/>
      <family val="2"/>
    </font>
    <font>
      <b/>
      <sz val="8"/>
      <color theme="1" tint="4.9989318521683403E-2"/>
      <name val="Aptos"/>
      <family val="2"/>
    </font>
    <font>
      <b/>
      <u/>
      <sz val="8"/>
      <color theme="1"/>
      <name val="Aptos"/>
      <family val="2"/>
    </font>
    <font>
      <b/>
      <sz val="8"/>
      <color theme="0" tint="-0.34998626667073579"/>
      <name val="Aptos"/>
      <family val="2"/>
    </font>
    <font>
      <b/>
      <sz val="10"/>
      <color rgb="FFFFFF00"/>
      <name val="Aptos"/>
      <family val="2"/>
    </font>
    <font>
      <b/>
      <sz val="12"/>
      <color rgb="FFFFFF00"/>
      <name val="Aptos"/>
      <family val="2"/>
    </font>
    <font>
      <b/>
      <sz val="7"/>
      <color theme="1"/>
      <name val="Aptos"/>
      <family val="2"/>
    </font>
    <font>
      <sz val="7"/>
      <color theme="1"/>
      <name val="Aptos"/>
      <family val="2"/>
    </font>
    <font>
      <b/>
      <sz val="7"/>
      <color theme="1" tint="4.9989318521683403E-2"/>
      <name val="Aptos"/>
      <family val="2"/>
    </font>
    <font>
      <b/>
      <sz val="7"/>
      <name val="Aptos"/>
      <family val="2"/>
    </font>
    <font>
      <sz val="8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Aptos"/>
      <family val="2"/>
    </font>
    <font>
      <sz val="11"/>
      <color theme="0"/>
      <name val="Aptos"/>
      <family val="2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00B050"/>
        <bgColor rgb="FF008080"/>
      </patternFill>
    </fill>
    <fill>
      <patternFill patternType="solid">
        <fgColor rgb="FFE6EBEB"/>
        <bgColor rgb="FFE2F0D9"/>
      </patternFill>
    </fill>
    <fill>
      <patternFill patternType="solid">
        <fgColor rgb="FFB3C2C2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4DFFFF"/>
      </patternFill>
    </fill>
    <fill>
      <patternFill patternType="solid">
        <fgColor rgb="FFFF00FF"/>
        <bgColor rgb="FFFF00FF"/>
      </patternFill>
    </fill>
    <fill>
      <patternFill patternType="solid">
        <fgColor rgb="FF999999"/>
        <bgColor rgb="FF809494"/>
      </patternFill>
    </fill>
    <fill>
      <patternFill patternType="solid">
        <fgColor rgb="FF4DFFFF"/>
        <bgColor rgb="FF99FFFF"/>
      </patternFill>
    </fill>
    <fill>
      <patternFill patternType="solid">
        <fgColor rgb="FFFFFF99"/>
        <bgColor rgb="FFFAEDD2"/>
      </patternFill>
    </fill>
    <fill>
      <patternFill patternType="solid">
        <fgColor rgb="FFFF4DFF"/>
        <bgColor rgb="FFFF99FF"/>
      </patternFill>
    </fill>
    <fill>
      <patternFill patternType="solid">
        <fgColor rgb="FF809494"/>
        <bgColor rgb="FF999999"/>
      </patternFill>
    </fill>
    <fill>
      <patternFill patternType="solid">
        <fgColor rgb="FF0D0D0D"/>
        <bgColor rgb="FF000000"/>
      </patternFill>
    </fill>
    <fill>
      <patternFill patternType="solid">
        <fgColor rgb="FF99FFFF"/>
        <bgColor rgb="FF99CCFF"/>
      </patternFill>
    </fill>
    <fill>
      <patternFill patternType="solid">
        <fgColor rgb="FFFF99FF"/>
        <bgColor rgb="FFCC99FF"/>
      </patternFill>
    </fill>
    <fill>
      <patternFill patternType="solid">
        <fgColor rgb="FF002060"/>
        <bgColor rgb="FF000080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C000"/>
        <bgColor rgb="FFFAEDD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rgb="FF99FFFF"/>
      </patternFill>
    </fill>
    <fill>
      <patternFill patternType="solid">
        <fgColor theme="0"/>
        <bgColor rgb="FFCC99FF"/>
      </patternFill>
    </fill>
    <fill>
      <patternFill patternType="solid">
        <fgColor theme="0"/>
        <bgColor rgb="FFFAEDD2"/>
      </patternFill>
    </fill>
    <fill>
      <patternFill patternType="solid">
        <fgColor theme="0"/>
        <bgColor rgb="FF999999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1" tint="0.499984740745262"/>
        <bgColor rgb="FF999999"/>
      </patternFill>
    </fill>
    <fill>
      <patternFill patternType="solid">
        <fgColor theme="1" tint="0.249977111117893"/>
        <bgColor rgb="FF000000"/>
      </patternFill>
    </fill>
    <fill>
      <patternFill patternType="solid">
        <fgColor theme="1" tint="0.14999847407452621"/>
        <bgColor rgb="FF000000"/>
      </patternFill>
    </fill>
    <fill>
      <patternFill patternType="solid">
        <fgColor theme="1" tint="0.499984740745262"/>
        <bgColor rgb="FF80949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E6EBEB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rgb="FFE6EBEB"/>
      </patternFill>
    </fill>
    <fill>
      <patternFill patternType="solid">
        <fgColor rgb="FFFFEFBD"/>
        <bgColor rgb="FFE6EBEB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medium">
        <color theme="1" tint="4.9989318521683403E-2"/>
      </top>
      <bottom style="medium">
        <color indexed="64"/>
      </bottom>
      <diagonal/>
    </border>
    <border>
      <left style="thin">
        <color indexed="64"/>
      </left>
      <right style="medium">
        <color theme="1" tint="4.9989318521683403E-2"/>
      </right>
      <top style="medium">
        <color theme="1" tint="4.9989318521683403E-2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thin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thin">
        <color indexed="64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medium">
        <color theme="1" tint="4.9989318521683403E-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4.9989318521683403E-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4.9989318521683403E-2"/>
      </right>
      <top style="medium">
        <color theme="1" tint="4.9989318521683403E-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4.9989318521683403E-2"/>
      </bottom>
      <diagonal/>
    </border>
    <border>
      <left style="thin">
        <color theme="1" tint="0.499984740745262"/>
      </left>
      <right style="medium">
        <color theme="1" tint="4.9989318521683403E-2"/>
      </right>
      <top style="thin">
        <color theme="1" tint="0.49998474074526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thin">
        <color theme="1" tint="0.499984740745262"/>
      </bottom>
      <diagonal/>
    </border>
    <border>
      <left style="medium">
        <color theme="1" tint="4.9989318521683403E-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4.9989318521683403E-2"/>
      </left>
      <right/>
      <top style="thin">
        <color theme="1" tint="0.499984740745262"/>
      </top>
      <bottom style="medium">
        <color theme="1" tint="4.9989318521683403E-2"/>
      </bottom>
      <diagonal/>
    </border>
    <border>
      <left/>
      <right style="thin">
        <color theme="1" tint="0.499984740745262"/>
      </right>
      <top style="medium">
        <color theme="1" tint="4.9989318521683403E-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thin">
        <color indexed="64"/>
      </top>
      <bottom/>
      <diagonal/>
    </border>
    <border>
      <left/>
      <right style="medium">
        <color theme="1" tint="4.9989318521683403E-2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223">
    <xf numFmtId="0" fontId="0" fillId="0" borderId="0" xfId="0"/>
    <xf numFmtId="0" fontId="16" fillId="0" borderId="0" xfId="0" applyFont="1"/>
    <xf numFmtId="0" fontId="19" fillId="0" borderId="0" xfId="0" applyFont="1"/>
    <xf numFmtId="0" fontId="16" fillId="0" borderId="0" xfId="0" applyFont="1" applyAlignment="1">
      <alignment horizontal="center" vertical="center"/>
    </xf>
    <xf numFmtId="166" fontId="21" fillId="63" borderId="28" xfId="0" applyNumberFormat="1" applyFont="1" applyFill="1" applyBorder="1" applyAlignment="1" applyProtection="1">
      <alignment horizontal="center" vertical="center"/>
      <protection locked="0"/>
    </xf>
    <xf numFmtId="166" fontId="21" fillId="63" borderId="29" xfId="0" applyNumberFormat="1" applyFont="1" applyFill="1" applyBorder="1" applyAlignment="1" applyProtection="1">
      <alignment horizontal="center" vertical="center"/>
      <protection locked="0"/>
    </xf>
    <xf numFmtId="166" fontId="25" fillId="0" borderId="0" xfId="0" applyNumberFormat="1" applyFont="1" applyProtection="1"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9" fontId="21" fillId="54" borderId="22" xfId="42" applyFont="1" applyFill="1" applyBorder="1" applyAlignment="1" applyProtection="1">
      <alignment horizontal="center" vertical="center"/>
      <protection locked="0"/>
    </xf>
    <xf numFmtId="165" fontId="21" fillId="54" borderId="17" xfId="0" applyNumberFormat="1" applyFont="1" applyFill="1" applyBorder="1" applyAlignment="1" applyProtection="1">
      <alignment horizontal="center" wrapText="1"/>
      <protection locked="0"/>
    </xf>
    <xf numFmtId="0" fontId="27" fillId="34" borderId="30" xfId="0" applyFont="1" applyFill="1" applyBorder="1" applyProtection="1">
      <protection locked="0"/>
    </xf>
    <xf numFmtId="0" fontId="27" fillId="35" borderId="32" xfId="0" applyFont="1" applyFill="1" applyBorder="1" applyProtection="1">
      <protection locked="0"/>
    </xf>
    <xf numFmtId="0" fontId="27" fillId="33" borderId="32" xfId="0" applyFont="1" applyFill="1" applyBorder="1" applyProtection="1">
      <protection locked="0"/>
    </xf>
    <xf numFmtId="0" fontId="27" fillId="36" borderId="32" xfId="0" applyFont="1" applyFill="1" applyBorder="1" applyProtection="1">
      <protection locked="0"/>
    </xf>
    <xf numFmtId="0" fontId="27" fillId="37" borderId="32" xfId="0" applyFont="1" applyFill="1" applyBorder="1" applyProtection="1">
      <protection locked="0"/>
    </xf>
    <xf numFmtId="0" fontId="27" fillId="38" borderId="32" xfId="0" applyFont="1" applyFill="1" applyBorder="1" applyProtection="1">
      <protection locked="0"/>
    </xf>
    <xf numFmtId="0" fontId="27" fillId="39" borderId="32" xfId="0" applyFont="1" applyFill="1" applyBorder="1" applyProtection="1">
      <protection locked="0"/>
    </xf>
    <xf numFmtId="0" fontId="27" fillId="0" borderId="32" xfId="0" applyFont="1" applyBorder="1" applyProtection="1">
      <protection locked="0"/>
    </xf>
    <xf numFmtId="0" fontId="27" fillId="40" borderId="32" xfId="0" applyFont="1" applyFill="1" applyBorder="1" applyProtection="1">
      <protection locked="0"/>
    </xf>
    <xf numFmtId="0" fontId="27" fillId="41" borderId="32" xfId="0" applyFont="1" applyFill="1" applyBorder="1" applyProtection="1">
      <protection locked="0"/>
    </xf>
    <xf numFmtId="0" fontId="27" fillId="42" borderId="32" xfId="0" applyFont="1" applyFill="1" applyBorder="1" applyProtection="1">
      <protection locked="0"/>
    </xf>
    <xf numFmtId="0" fontId="27" fillId="43" borderId="32" xfId="0" applyFont="1" applyFill="1" applyBorder="1" applyProtection="1">
      <protection locked="0"/>
    </xf>
    <xf numFmtId="0" fontId="27" fillId="44" borderId="32" xfId="0" applyFont="1" applyFill="1" applyBorder="1" applyProtection="1">
      <protection locked="0"/>
    </xf>
    <xf numFmtId="0" fontId="27" fillId="45" borderId="32" xfId="0" applyFont="1" applyFill="1" applyBorder="1" applyProtection="1">
      <protection locked="0"/>
    </xf>
    <xf numFmtId="0" fontId="28" fillId="46" borderId="32" xfId="0" applyFont="1" applyFill="1" applyBorder="1" applyProtection="1">
      <protection locked="0"/>
    </xf>
    <xf numFmtId="0" fontId="27" fillId="47" borderId="32" xfId="0" applyFont="1" applyFill="1" applyBorder="1" applyProtection="1">
      <protection locked="0"/>
    </xf>
    <xf numFmtId="0" fontId="27" fillId="48" borderId="32" xfId="0" applyFont="1" applyFill="1" applyBorder="1" applyProtection="1">
      <protection locked="0"/>
    </xf>
    <xf numFmtId="0" fontId="28" fillId="49" borderId="32" xfId="0" applyFont="1" applyFill="1" applyBorder="1" applyProtection="1">
      <protection locked="0"/>
    </xf>
    <xf numFmtId="0" fontId="28" fillId="49" borderId="33" xfId="0" applyFont="1" applyFill="1" applyBorder="1" applyProtection="1">
      <protection locked="0"/>
    </xf>
    <xf numFmtId="0" fontId="27" fillId="34" borderId="25" xfId="0" applyFont="1" applyFill="1" applyBorder="1" applyAlignment="1" applyProtection="1">
      <alignment horizontal="center"/>
      <protection locked="0"/>
    </xf>
    <xf numFmtId="165" fontId="34" fillId="53" borderId="39" xfId="0" applyNumberFormat="1" applyFont="1" applyFill="1" applyBorder="1" applyAlignment="1" applyProtection="1">
      <alignment horizontal="right"/>
      <protection locked="0"/>
    </xf>
    <xf numFmtId="165" fontId="34" fillId="53" borderId="40" xfId="0" applyNumberFormat="1" applyFont="1" applyFill="1" applyBorder="1" applyAlignment="1" applyProtection="1">
      <alignment horizontal="right"/>
      <protection locked="0"/>
    </xf>
    <xf numFmtId="0" fontId="27" fillId="35" borderId="26" xfId="0" applyFont="1" applyFill="1" applyBorder="1" applyAlignment="1" applyProtection="1">
      <alignment horizontal="center"/>
      <protection locked="0"/>
    </xf>
    <xf numFmtId="165" fontId="34" fillId="53" borderId="38" xfId="0" applyNumberFormat="1" applyFont="1" applyFill="1" applyBorder="1" applyAlignment="1" applyProtection="1">
      <alignment horizontal="right"/>
      <protection locked="0"/>
    </xf>
    <xf numFmtId="165" fontId="34" fillId="53" borderId="41" xfId="0" applyNumberFormat="1" applyFont="1" applyFill="1" applyBorder="1" applyAlignment="1" applyProtection="1">
      <alignment horizontal="right"/>
      <protection locked="0"/>
    </xf>
    <xf numFmtId="0" fontId="27" fillId="33" borderId="26" xfId="0" applyFont="1" applyFill="1" applyBorder="1" applyAlignment="1" applyProtection="1">
      <alignment horizontal="center"/>
      <protection locked="0"/>
    </xf>
    <xf numFmtId="0" fontId="27" fillId="36" borderId="26" xfId="0" applyFont="1" applyFill="1" applyBorder="1" applyAlignment="1" applyProtection="1">
      <alignment horizontal="center"/>
      <protection locked="0"/>
    </xf>
    <xf numFmtId="0" fontId="27" fillId="70" borderId="26" xfId="0" applyFont="1" applyFill="1" applyBorder="1" applyAlignment="1" applyProtection="1">
      <alignment horizontal="center"/>
      <protection locked="0"/>
    </xf>
    <xf numFmtId="0" fontId="27" fillId="38" borderId="26" xfId="0" applyFont="1" applyFill="1" applyBorder="1" applyAlignment="1" applyProtection="1">
      <alignment horizontal="center"/>
      <protection locked="0"/>
    </xf>
    <xf numFmtId="0" fontId="27" fillId="39" borderId="26" xfId="0" applyFont="1" applyFill="1" applyBorder="1" applyAlignment="1" applyProtection="1">
      <alignment horizontal="center"/>
      <protection locked="0"/>
    </xf>
    <xf numFmtId="0" fontId="27" fillId="0" borderId="26" xfId="0" applyFont="1" applyBorder="1" applyAlignment="1" applyProtection="1">
      <alignment horizontal="center"/>
      <protection locked="0"/>
    </xf>
    <xf numFmtId="0" fontId="27" fillId="40" borderId="26" xfId="0" applyFont="1" applyFill="1" applyBorder="1" applyAlignment="1" applyProtection="1">
      <alignment horizontal="center"/>
      <protection locked="0"/>
    </xf>
    <xf numFmtId="0" fontId="27" fillId="74" borderId="26" xfId="0" applyFont="1" applyFill="1" applyBorder="1" applyAlignment="1" applyProtection="1">
      <alignment horizontal="center"/>
      <protection locked="0"/>
    </xf>
    <xf numFmtId="0" fontId="27" fillId="42" borderId="26" xfId="0" applyFont="1" applyFill="1" applyBorder="1" applyAlignment="1" applyProtection="1">
      <alignment horizontal="center"/>
      <protection locked="0"/>
    </xf>
    <xf numFmtId="0" fontId="27" fillId="43" borderId="26" xfId="0" applyFont="1" applyFill="1" applyBorder="1" applyAlignment="1" applyProtection="1">
      <alignment horizontal="center"/>
      <protection locked="0"/>
    </xf>
    <xf numFmtId="0" fontId="27" fillId="44" borderId="26" xfId="0" applyFont="1" applyFill="1" applyBorder="1" applyAlignment="1" applyProtection="1">
      <alignment horizontal="center"/>
      <protection locked="0"/>
    </xf>
    <xf numFmtId="0" fontId="27" fillId="71" borderId="26" xfId="0" applyFont="1" applyFill="1" applyBorder="1" applyAlignment="1" applyProtection="1">
      <alignment horizontal="center"/>
      <protection locked="0"/>
    </xf>
    <xf numFmtId="0" fontId="28" fillId="73" borderId="26" xfId="0" applyFont="1" applyFill="1" applyBorder="1" applyAlignment="1" applyProtection="1">
      <alignment horizontal="center"/>
      <protection locked="0"/>
    </xf>
    <xf numFmtId="0" fontId="28" fillId="72" borderId="26" xfId="0" applyFont="1" applyFill="1" applyBorder="1" applyAlignment="1" applyProtection="1">
      <alignment horizontal="center"/>
      <protection locked="0"/>
    </xf>
    <xf numFmtId="0" fontId="27" fillId="47" borderId="26" xfId="0" applyFont="1" applyFill="1" applyBorder="1" applyAlignment="1" applyProtection="1">
      <alignment horizontal="center"/>
      <protection locked="0"/>
    </xf>
    <xf numFmtId="0" fontId="27" fillId="48" borderId="26" xfId="0" applyFont="1" applyFill="1" applyBorder="1" applyAlignment="1" applyProtection="1">
      <alignment horizontal="center"/>
      <protection locked="0"/>
    </xf>
    <xf numFmtId="0" fontId="28" fillId="49" borderId="26" xfId="0" applyFont="1" applyFill="1" applyBorder="1" applyAlignment="1" applyProtection="1">
      <alignment horizontal="center"/>
      <protection locked="0"/>
    </xf>
    <xf numFmtId="9" fontId="27" fillId="43" borderId="23" xfId="42" applyFont="1" applyFill="1" applyBorder="1" applyAlignment="1" applyProtection="1">
      <alignment horizontal="center"/>
    </xf>
    <xf numFmtId="9" fontId="27" fillId="45" borderId="13" xfId="42" applyFont="1" applyFill="1" applyBorder="1" applyAlignment="1" applyProtection="1">
      <alignment horizontal="center"/>
    </xf>
    <xf numFmtId="165" fontId="34" fillId="53" borderId="47" xfId="0" applyNumberFormat="1" applyFont="1" applyFill="1" applyBorder="1" applyAlignment="1" applyProtection="1">
      <alignment horizontal="right"/>
      <protection locked="0"/>
    </xf>
    <xf numFmtId="165" fontId="34" fillId="53" borderId="48" xfId="0" applyNumberFormat="1" applyFont="1" applyFill="1" applyBorder="1" applyAlignment="1" applyProtection="1">
      <alignment horizontal="right"/>
      <protection locked="0"/>
    </xf>
    <xf numFmtId="9" fontId="30" fillId="43" borderId="23" xfId="42" applyFont="1" applyFill="1" applyBorder="1" applyAlignment="1" applyProtection="1">
      <alignment horizontal="center"/>
    </xf>
    <xf numFmtId="9" fontId="30" fillId="45" borderId="13" xfId="42" applyFont="1" applyFill="1" applyBorder="1" applyAlignment="1" applyProtection="1">
      <alignment horizontal="center"/>
    </xf>
    <xf numFmtId="166" fontId="40" fillId="63" borderId="28" xfId="0" applyNumberFormat="1" applyFont="1" applyFill="1" applyBorder="1" applyAlignment="1" applyProtection="1">
      <alignment horizontal="center" vertical="center"/>
      <protection locked="0"/>
    </xf>
    <xf numFmtId="166" fontId="40" fillId="63" borderId="29" xfId="0" applyNumberFormat="1" applyFont="1" applyFill="1" applyBorder="1" applyAlignment="1" applyProtection="1">
      <alignment horizontal="center" vertical="center"/>
      <protection locked="0"/>
    </xf>
    <xf numFmtId="0" fontId="19" fillId="78" borderId="0" xfId="0" applyFont="1" applyFill="1"/>
    <xf numFmtId="0" fontId="0" fillId="50" borderId="0" xfId="0" applyFill="1"/>
    <xf numFmtId="0" fontId="19" fillId="50" borderId="0" xfId="0" applyFont="1" applyFill="1"/>
    <xf numFmtId="166" fontId="21" fillId="68" borderId="28" xfId="0" applyNumberFormat="1" applyFont="1" applyFill="1" applyBorder="1" applyAlignment="1" applyProtection="1">
      <alignment horizontal="center" vertical="center"/>
      <protection locked="0"/>
    </xf>
    <xf numFmtId="166" fontId="40" fillId="68" borderId="28" xfId="0" applyNumberFormat="1" applyFont="1" applyFill="1" applyBorder="1" applyAlignment="1" applyProtection="1">
      <alignment horizontal="center" vertical="center"/>
      <protection locked="0"/>
    </xf>
    <xf numFmtId="166" fontId="40" fillId="68" borderId="29" xfId="0" applyNumberFormat="1" applyFont="1" applyFill="1" applyBorder="1" applyAlignment="1" applyProtection="1">
      <alignment horizontal="center" vertical="center"/>
      <protection locked="0"/>
    </xf>
    <xf numFmtId="166" fontId="21" fillId="68" borderId="29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0" fontId="27" fillId="0" borderId="0" xfId="0" applyFont="1"/>
    <xf numFmtId="164" fontId="31" fillId="0" borderId="0" xfId="0" applyNumberFormat="1" applyFont="1" applyAlignment="1">
      <alignment horizontal="center" vertical="center" textRotation="90" wrapText="1"/>
    </xf>
    <xf numFmtId="0" fontId="24" fillId="55" borderId="0" xfId="0" applyFont="1" applyFill="1" applyAlignment="1">
      <alignment horizontal="center" vertical="center" wrapText="1"/>
    </xf>
    <xf numFmtId="0" fontId="24" fillId="55" borderId="10" xfId="0" applyFont="1" applyFill="1" applyBorder="1" applyAlignment="1">
      <alignment vertical="center"/>
    </xf>
    <xf numFmtId="0" fontId="29" fillId="54" borderId="19" xfId="0" applyFont="1" applyFill="1" applyBorder="1" applyAlignment="1">
      <alignment horizontal="center" vertical="center" wrapText="1"/>
    </xf>
    <xf numFmtId="0" fontId="23" fillId="0" borderId="0" xfId="0" applyFont="1"/>
    <xf numFmtId="0" fontId="26" fillId="0" borderId="0" xfId="0" applyFont="1" applyAlignment="1">
      <alignment vertical="center" textRotation="90"/>
    </xf>
    <xf numFmtId="0" fontId="26" fillId="0" borderId="0" xfId="0" applyFont="1"/>
    <xf numFmtId="0" fontId="37" fillId="0" borderId="0" xfId="0" applyFont="1"/>
    <xf numFmtId="0" fontId="29" fillId="50" borderId="0" xfId="0" applyFont="1" applyFill="1" applyAlignment="1">
      <alignment horizontal="left" vertical="center" wrapText="1"/>
    </xf>
    <xf numFmtId="164" fontId="23" fillId="0" borderId="0" xfId="0" applyNumberFormat="1" applyFont="1"/>
    <xf numFmtId="0" fontId="33" fillId="0" borderId="0" xfId="0" applyFont="1" applyAlignment="1">
      <alignment horizontal="center" vertical="center"/>
    </xf>
    <xf numFmtId="0" fontId="23" fillId="54" borderId="0" xfId="0" applyFont="1" applyFill="1" applyAlignment="1">
      <alignment horizontal="left"/>
    </xf>
    <xf numFmtId="0" fontId="27" fillId="54" borderId="0" xfId="0" applyFont="1" applyFill="1"/>
    <xf numFmtId="164" fontId="31" fillId="54" borderId="0" xfId="0" applyNumberFormat="1" applyFont="1" applyFill="1" applyAlignment="1">
      <alignment horizontal="center" vertical="center" textRotation="90" wrapText="1"/>
    </xf>
    <xf numFmtId="164" fontId="23" fillId="54" borderId="0" xfId="0" applyNumberFormat="1" applyFont="1" applyFill="1"/>
    <xf numFmtId="0" fontId="33" fillId="54" borderId="0" xfId="0" applyFont="1" applyFill="1" applyAlignment="1">
      <alignment horizontal="center" vertical="center"/>
    </xf>
    <xf numFmtId="0" fontId="29" fillId="54" borderId="0" xfId="0" applyFont="1" applyFill="1" applyAlignment="1">
      <alignment horizontal="center" vertical="center" wrapText="1"/>
    </xf>
    <xf numFmtId="0" fontId="23" fillId="54" borderId="0" xfId="0" applyFont="1" applyFill="1"/>
    <xf numFmtId="0" fontId="36" fillId="54" borderId="12" xfId="0" applyFont="1" applyFill="1" applyBorder="1" applyAlignment="1">
      <alignment horizontal="center"/>
    </xf>
    <xf numFmtId="0" fontId="36" fillId="54" borderId="0" xfId="0" applyFont="1" applyFill="1" applyAlignment="1">
      <alignment horizontal="center"/>
    </xf>
    <xf numFmtId="0" fontId="32" fillId="57" borderId="11" xfId="0" applyFont="1" applyFill="1" applyBorder="1" applyAlignment="1">
      <alignment horizontal="center" vertical="center"/>
    </xf>
    <xf numFmtId="0" fontId="32" fillId="57" borderId="18" xfId="0" applyFont="1" applyFill="1" applyBorder="1" applyAlignment="1">
      <alignment horizontal="center" vertical="center"/>
    </xf>
    <xf numFmtId="0" fontId="32" fillId="57" borderId="20" xfId="0" applyFont="1" applyFill="1" applyBorder="1" applyAlignment="1">
      <alignment horizontal="center" vertical="center"/>
    </xf>
    <xf numFmtId="9" fontId="27" fillId="42" borderId="22" xfId="0" applyNumberFormat="1" applyFont="1" applyFill="1" applyBorder="1" applyAlignment="1">
      <alignment horizontal="center"/>
    </xf>
    <xf numFmtId="2" fontId="27" fillId="66" borderId="22" xfId="0" applyNumberFormat="1" applyFont="1" applyFill="1" applyBorder="1" applyAlignment="1">
      <alignment horizontal="center"/>
    </xf>
    <xf numFmtId="0" fontId="23" fillId="77" borderId="0" xfId="0" applyFont="1" applyFill="1" applyAlignment="1">
      <alignment horizontal="left"/>
    </xf>
    <xf numFmtId="0" fontId="35" fillId="56" borderId="37" xfId="0" applyFont="1" applyFill="1" applyBorder="1" applyAlignment="1">
      <alignment horizontal="center" vertical="center"/>
    </xf>
    <xf numFmtId="9" fontId="30" fillId="42" borderId="22" xfId="0" applyNumberFormat="1" applyFont="1" applyFill="1" applyBorder="1" applyAlignment="1">
      <alignment horizontal="center"/>
    </xf>
    <xf numFmtId="0" fontId="26" fillId="53" borderId="44" xfId="0" applyFont="1" applyFill="1" applyBorder="1" applyAlignment="1">
      <alignment horizontal="center"/>
    </xf>
    <xf numFmtId="2" fontId="32" fillId="53" borderId="27" xfId="0" applyNumberFormat="1" applyFont="1" applyFill="1" applyBorder="1" applyAlignment="1">
      <alignment horizontal="right"/>
    </xf>
    <xf numFmtId="9" fontId="27" fillId="48" borderId="23" xfId="0" applyNumberFormat="1" applyFont="1" applyFill="1" applyBorder="1" applyAlignment="1">
      <alignment horizontal="center"/>
    </xf>
    <xf numFmtId="2" fontId="27" fillId="67" borderId="23" xfId="0" applyNumberFormat="1" applyFont="1" applyFill="1" applyBorder="1" applyAlignment="1">
      <alignment horizontal="center"/>
    </xf>
    <xf numFmtId="9" fontId="30" fillId="48" borderId="23" xfId="0" applyNumberFormat="1" applyFont="1" applyFill="1" applyBorder="1" applyAlignment="1">
      <alignment horizontal="center"/>
    </xf>
    <xf numFmtId="0" fontId="26" fillId="53" borderId="45" xfId="0" applyFont="1" applyFill="1" applyBorder="1" applyAlignment="1">
      <alignment horizontal="center"/>
    </xf>
    <xf numFmtId="2" fontId="27" fillId="68" borderId="23" xfId="0" applyNumberFormat="1" applyFont="1" applyFill="1" applyBorder="1" applyAlignment="1">
      <alignment horizontal="center"/>
    </xf>
    <xf numFmtId="164" fontId="24" fillId="61" borderId="38" xfId="0" applyNumberFormat="1" applyFont="1" applyFill="1" applyBorder="1" applyAlignment="1">
      <alignment horizontal="right"/>
    </xf>
    <xf numFmtId="2" fontId="27" fillId="69" borderId="13" xfId="0" applyNumberFormat="1" applyFont="1" applyFill="1" applyBorder="1" applyAlignment="1">
      <alignment horizontal="center"/>
    </xf>
    <xf numFmtId="9" fontId="27" fillId="42" borderId="23" xfId="0" applyNumberFormat="1" applyFont="1" applyFill="1" applyBorder="1" applyAlignment="1">
      <alignment horizontal="center"/>
    </xf>
    <xf numFmtId="2" fontId="27" fillId="66" borderId="19" xfId="0" applyNumberFormat="1" applyFont="1" applyFill="1" applyBorder="1" applyAlignment="1">
      <alignment horizontal="center"/>
    </xf>
    <xf numFmtId="9" fontId="30" fillId="42" borderId="23" xfId="0" applyNumberFormat="1" applyFont="1" applyFill="1" applyBorder="1" applyAlignment="1">
      <alignment horizontal="center"/>
    </xf>
    <xf numFmtId="2" fontId="27" fillId="67" borderId="19" xfId="0" applyNumberFormat="1" applyFont="1" applyFill="1" applyBorder="1" applyAlignment="1">
      <alignment horizontal="center"/>
    </xf>
    <xf numFmtId="2" fontId="32" fillId="54" borderId="19" xfId="0" applyNumberFormat="1" applyFont="1" applyFill="1" applyBorder="1" applyAlignment="1">
      <alignment horizontal="center"/>
    </xf>
    <xf numFmtId="165" fontId="34" fillId="53" borderId="38" xfId="0" applyNumberFormat="1" applyFont="1" applyFill="1" applyBorder="1" applyAlignment="1">
      <alignment horizontal="right"/>
    </xf>
    <xf numFmtId="165" fontId="34" fillId="53" borderId="41" xfId="0" applyNumberFormat="1" applyFont="1" applyFill="1" applyBorder="1" applyAlignment="1">
      <alignment horizontal="right"/>
    </xf>
    <xf numFmtId="2" fontId="27" fillId="69" borderId="14" xfId="0" applyNumberFormat="1" applyFont="1" applyFill="1" applyBorder="1" applyAlignment="1">
      <alignment horizontal="center"/>
    </xf>
    <xf numFmtId="165" fontId="34" fillId="53" borderId="48" xfId="0" applyNumberFormat="1" applyFont="1" applyFill="1" applyBorder="1" applyAlignment="1">
      <alignment horizontal="right"/>
    </xf>
    <xf numFmtId="0" fontId="38" fillId="0" borderId="0" xfId="0" applyFont="1" applyAlignment="1">
      <alignment horizontal="left"/>
    </xf>
    <xf numFmtId="2" fontId="32" fillId="60" borderId="22" xfId="0" applyNumberFormat="1" applyFont="1" applyFill="1" applyBorder="1" applyAlignment="1">
      <alignment horizontal="center"/>
    </xf>
    <xf numFmtId="2" fontId="32" fillId="54" borderId="20" xfId="0" applyNumberFormat="1" applyFont="1" applyFill="1" applyBorder="1" applyAlignment="1">
      <alignment horizontal="center"/>
    </xf>
    <xf numFmtId="2" fontId="39" fillId="60" borderId="22" xfId="0" applyNumberFormat="1" applyFont="1" applyFill="1" applyBorder="1" applyAlignment="1">
      <alignment horizontal="center"/>
    </xf>
    <xf numFmtId="2" fontId="32" fillId="58" borderId="23" xfId="0" applyNumberFormat="1" applyFont="1" applyFill="1" applyBorder="1" applyAlignment="1">
      <alignment horizontal="center"/>
    </xf>
    <xf numFmtId="2" fontId="39" fillId="58" borderId="23" xfId="0" applyNumberFormat="1" applyFont="1" applyFill="1" applyBorder="1" applyAlignment="1">
      <alignment horizontal="center"/>
    </xf>
    <xf numFmtId="2" fontId="24" fillId="56" borderId="13" xfId="0" applyNumberFormat="1" applyFont="1" applyFill="1" applyBorder="1" applyAlignment="1">
      <alignment horizontal="center"/>
    </xf>
    <xf numFmtId="2" fontId="32" fillId="54" borderId="14" xfId="0" applyNumberFormat="1" applyFont="1" applyFill="1" applyBorder="1" applyAlignment="1">
      <alignment horizontal="center"/>
    </xf>
    <xf numFmtId="2" fontId="29" fillId="56" borderId="13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 textRotation="90"/>
    </xf>
    <xf numFmtId="0" fontId="38" fillId="0" borderId="0" xfId="0" applyFont="1"/>
    <xf numFmtId="0" fontId="26" fillId="52" borderId="22" xfId="0" applyFont="1" applyFill="1" applyBorder="1" applyAlignment="1">
      <alignment horizontal="center"/>
    </xf>
    <xf numFmtId="2" fontId="32" fillId="54" borderId="22" xfId="0" applyNumberFormat="1" applyFont="1" applyFill="1" applyBorder="1" applyAlignment="1">
      <alignment horizontal="center"/>
    </xf>
    <xf numFmtId="0" fontId="37" fillId="52" borderId="22" xfId="0" applyFont="1" applyFill="1" applyBorder="1" applyAlignment="1">
      <alignment horizontal="center"/>
    </xf>
    <xf numFmtId="0" fontId="27" fillId="48" borderId="23" xfId="0" applyFont="1" applyFill="1" applyBorder="1" applyAlignment="1">
      <alignment horizontal="center"/>
    </xf>
    <xf numFmtId="2" fontId="32" fillId="54" borderId="23" xfId="0" applyNumberFormat="1" applyFont="1" applyFill="1" applyBorder="1" applyAlignment="1">
      <alignment horizontal="center"/>
    </xf>
    <xf numFmtId="0" fontId="30" fillId="48" borderId="23" xfId="0" applyFont="1" applyFill="1" applyBorder="1" applyAlignment="1">
      <alignment horizontal="center"/>
    </xf>
    <xf numFmtId="2" fontId="32" fillId="62" borderId="23" xfId="0" applyNumberFormat="1" applyFont="1" applyFill="1" applyBorder="1" applyAlignment="1">
      <alignment horizontal="center"/>
    </xf>
    <xf numFmtId="2" fontId="39" fillId="62" borderId="23" xfId="0" applyNumberFormat="1" applyFont="1" applyFill="1" applyBorder="1" applyAlignment="1">
      <alignment horizontal="center"/>
    </xf>
    <xf numFmtId="2" fontId="24" fillId="64" borderId="23" xfId="0" applyNumberFormat="1" applyFont="1" applyFill="1" applyBorder="1" applyAlignment="1">
      <alignment horizontal="center"/>
    </xf>
    <xf numFmtId="2" fontId="29" fillId="64" borderId="23" xfId="0" applyNumberFormat="1" applyFont="1" applyFill="1" applyBorder="1" applyAlignment="1">
      <alignment horizontal="center"/>
    </xf>
    <xf numFmtId="2" fontId="32" fillId="65" borderId="23" xfId="0" applyNumberFormat="1" applyFont="1" applyFill="1" applyBorder="1" applyAlignment="1">
      <alignment horizontal="center"/>
    </xf>
    <xf numFmtId="2" fontId="39" fillId="65" borderId="23" xfId="0" applyNumberFormat="1" applyFont="1" applyFill="1" applyBorder="1" applyAlignment="1">
      <alignment horizontal="center"/>
    </xf>
    <xf numFmtId="2" fontId="32" fillId="59" borderId="23" xfId="0" applyNumberFormat="1" applyFont="1" applyFill="1" applyBorder="1" applyAlignment="1">
      <alignment horizontal="center"/>
    </xf>
    <xf numFmtId="2" fontId="39" fillId="59" borderId="23" xfId="0" applyNumberFormat="1" applyFont="1" applyFill="1" applyBorder="1" applyAlignment="1">
      <alignment horizontal="center"/>
    </xf>
    <xf numFmtId="0" fontId="26" fillId="53" borderId="46" xfId="0" applyFont="1" applyFill="1" applyBorder="1" applyAlignment="1">
      <alignment horizontal="center"/>
    </xf>
    <xf numFmtId="165" fontId="34" fillId="53" borderId="49" xfId="0" applyNumberFormat="1" applyFont="1" applyFill="1" applyBorder="1" applyAlignment="1">
      <alignment horizontal="right"/>
    </xf>
    <xf numFmtId="165" fontId="34" fillId="53" borderId="42" xfId="0" applyNumberFormat="1" applyFont="1" applyFill="1" applyBorder="1" applyAlignment="1">
      <alignment horizontal="right"/>
    </xf>
    <xf numFmtId="165" fontId="34" fillId="53" borderId="43" xfId="0" applyNumberFormat="1" applyFont="1" applyFill="1" applyBorder="1" applyAlignment="1">
      <alignment horizontal="right"/>
    </xf>
    <xf numFmtId="2" fontId="32" fillId="61" borderId="13" xfId="0" applyNumberFormat="1" applyFont="1" applyFill="1" applyBorder="1" applyAlignment="1">
      <alignment horizontal="center"/>
    </xf>
    <xf numFmtId="2" fontId="32" fillId="54" borderId="13" xfId="0" applyNumberFormat="1" applyFont="1" applyFill="1" applyBorder="1" applyAlignment="1">
      <alignment horizontal="center"/>
    </xf>
    <xf numFmtId="2" fontId="39" fillId="61" borderId="13" xfId="0" applyNumberFormat="1" applyFont="1" applyFill="1" applyBorder="1" applyAlignment="1">
      <alignment horizontal="center"/>
    </xf>
    <xf numFmtId="166" fontId="23" fillId="54" borderId="0" xfId="0" applyNumberFormat="1" applyFont="1" applyFill="1"/>
    <xf numFmtId="166" fontId="23" fillId="0" borderId="0" xfId="0" applyNumberFormat="1" applyFont="1"/>
    <xf numFmtId="166" fontId="23" fillId="0" borderId="0" xfId="0" applyNumberFormat="1" applyFont="1" applyAlignment="1">
      <alignment horizontal="center"/>
    </xf>
    <xf numFmtId="166" fontId="38" fillId="0" borderId="0" xfId="0" applyNumberFormat="1" applyFont="1"/>
    <xf numFmtId="0" fontId="23" fillId="0" borderId="0" xfId="0" applyFont="1" applyAlignment="1">
      <alignment horizontal="center"/>
    </xf>
    <xf numFmtId="0" fontId="23" fillId="77" borderId="0" xfId="0" applyFont="1" applyFill="1"/>
    <xf numFmtId="0" fontId="23" fillId="50" borderId="0" xfId="0" applyFont="1" applyFill="1" applyAlignment="1">
      <alignment horizontal="center"/>
    </xf>
    <xf numFmtId="0" fontId="24" fillId="51" borderId="0" xfId="0" applyFont="1" applyFill="1"/>
    <xf numFmtId="0" fontId="26" fillId="54" borderId="22" xfId="0" applyFont="1" applyFill="1" applyBorder="1" applyAlignment="1">
      <alignment horizontal="center" vertical="center"/>
    </xf>
    <xf numFmtId="0" fontId="26" fillId="54" borderId="11" xfId="0" applyFont="1" applyFill="1" applyBorder="1" applyAlignment="1">
      <alignment horizontal="center"/>
    </xf>
    <xf numFmtId="2" fontId="21" fillId="62" borderId="11" xfId="0" applyNumberFormat="1" applyFont="1" applyFill="1" applyBorder="1" applyAlignment="1">
      <alignment horizontal="left"/>
    </xf>
    <xf numFmtId="2" fontId="21" fillId="62" borderId="18" xfId="0" applyNumberFormat="1" applyFont="1" applyFill="1" applyBorder="1" applyAlignment="1">
      <alignment horizontal="left"/>
    </xf>
    <xf numFmtId="2" fontId="21" fillId="62" borderId="20" xfId="0" applyNumberFormat="1" applyFont="1" applyFill="1" applyBorder="1" applyAlignment="1">
      <alignment horizontal="left"/>
    </xf>
    <xf numFmtId="0" fontId="26" fillId="54" borderId="12" xfId="0" applyFont="1" applyFill="1" applyBorder="1" applyAlignment="1">
      <alignment horizontal="center"/>
    </xf>
    <xf numFmtId="2" fontId="21" fillId="62" borderId="12" xfId="0" applyNumberFormat="1" applyFont="1" applyFill="1" applyBorder="1" applyAlignment="1">
      <alignment horizontal="left"/>
    </xf>
    <xf numFmtId="2" fontId="21" fillId="62" borderId="0" xfId="0" applyNumberFormat="1" applyFont="1" applyFill="1" applyAlignment="1">
      <alignment horizontal="left"/>
    </xf>
    <xf numFmtId="2" fontId="21" fillId="62" borderId="19" xfId="0" applyNumberFormat="1" applyFont="1" applyFill="1" applyBorder="1" applyAlignment="1">
      <alignment horizontal="left"/>
    </xf>
    <xf numFmtId="2" fontId="21" fillId="62" borderId="17" xfId="0" applyNumberFormat="1" applyFont="1" applyFill="1" applyBorder="1" applyAlignment="1">
      <alignment horizontal="left"/>
    </xf>
    <xf numFmtId="2" fontId="21" fillId="62" borderId="21" xfId="0" applyNumberFormat="1" applyFont="1" applyFill="1" applyBorder="1" applyAlignment="1">
      <alignment horizontal="left"/>
    </xf>
    <xf numFmtId="2" fontId="21" fillId="62" borderId="14" xfId="0" applyNumberFormat="1" applyFont="1" applyFill="1" applyBorder="1" applyAlignment="1">
      <alignment horizontal="left"/>
    </xf>
    <xf numFmtId="0" fontId="23" fillId="57" borderId="24" xfId="0" applyFont="1" applyFill="1" applyBorder="1" applyAlignment="1">
      <alignment horizontal="left"/>
    </xf>
    <xf numFmtId="0" fontId="23" fillId="62" borderId="16" xfId="0" applyFont="1" applyFill="1" applyBorder="1" applyAlignment="1">
      <alignment horizontal="center"/>
    </xf>
    <xf numFmtId="0" fontId="38" fillId="57" borderId="24" xfId="0" applyFont="1" applyFill="1" applyBorder="1" applyAlignment="1">
      <alignment horizontal="left"/>
    </xf>
    <xf numFmtId="2" fontId="22" fillId="76" borderId="10" xfId="0" applyNumberFormat="1" applyFont="1" applyFill="1" applyBorder="1" applyProtection="1">
      <protection locked="0"/>
    </xf>
    <xf numFmtId="2" fontId="22" fillId="76" borderId="15" xfId="0" applyNumberFormat="1" applyFont="1" applyFill="1" applyBorder="1" applyProtection="1">
      <protection locked="0"/>
    </xf>
    <xf numFmtId="164" fontId="22" fillId="76" borderId="31" xfId="0" applyNumberFormat="1" applyFont="1" applyFill="1" applyBorder="1" applyProtection="1">
      <protection locked="0"/>
    </xf>
    <xf numFmtId="2" fontId="22" fillId="76" borderId="22" xfId="0" applyNumberFormat="1" applyFont="1" applyFill="1" applyBorder="1" applyProtection="1">
      <protection locked="0"/>
    </xf>
    <xf numFmtId="2" fontId="22" fillId="76" borderId="20" xfId="0" applyNumberFormat="1" applyFont="1" applyFill="1" applyBorder="1" applyProtection="1">
      <protection locked="0"/>
    </xf>
    <xf numFmtId="164" fontId="22" fillId="76" borderId="50" xfId="0" applyNumberFormat="1" applyFont="1" applyFill="1" applyBorder="1" applyProtection="1">
      <protection locked="0"/>
    </xf>
    <xf numFmtId="2" fontId="22" fillId="80" borderId="52" xfId="0" applyNumberFormat="1" applyFont="1" applyFill="1" applyBorder="1" applyProtection="1">
      <protection locked="0"/>
    </xf>
    <xf numFmtId="2" fontId="22" fillId="80" borderId="53" xfId="0" applyNumberFormat="1" applyFont="1" applyFill="1" applyBorder="1" applyProtection="1">
      <protection locked="0"/>
    </xf>
    <xf numFmtId="164" fontId="22" fillId="80" borderId="55" xfId="0" applyNumberFormat="1" applyFont="1" applyFill="1" applyBorder="1" applyProtection="1">
      <protection locked="0"/>
    </xf>
    <xf numFmtId="2" fontId="22" fillId="80" borderId="56" xfId="0" applyNumberFormat="1" applyFont="1" applyFill="1" applyBorder="1" applyProtection="1">
      <protection locked="0"/>
    </xf>
    <xf numFmtId="2" fontId="22" fillId="80" borderId="15" xfId="0" applyNumberFormat="1" applyFont="1" applyFill="1" applyBorder="1" applyProtection="1">
      <protection locked="0"/>
    </xf>
    <xf numFmtId="164" fontId="22" fillId="80" borderId="57" xfId="0" applyNumberFormat="1" applyFont="1" applyFill="1" applyBorder="1" applyProtection="1">
      <protection locked="0"/>
    </xf>
    <xf numFmtId="2" fontId="22" fillId="80" borderId="58" xfId="0" applyNumberFormat="1" applyFont="1" applyFill="1" applyBorder="1" applyProtection="1">
      <protection locked="0"/>
    </xf>
    <xf numFmtId="2" fontId="22" fillId="80" borderId="59" xfId="0" applyNumberFormat="1" applyFont="1" applyFill="1" applyBorder="1" applyProtection="1">
      <protection locked="0"/>
    </xf>
    <xf numFmtId="164" fontId="22" fillId="80" borderId="61" xfId="0" applyNumberFormat="1" applyFont="1" applyFill="1" applyBorder="1" applyProtection="1">
      <protection locked="0"/>
    </xf>
    <xf numFmtId="2" fontId="22" fillId="76" borderId="13" xfId="0" applyNumberFormat="1" applyFont="1" applyFill="1" applyBorder="1" applyProtection="1">
      <protection locked="0"/>
    </xf>
    <xf numFmtId="2" fontId="22" fillId="76" borderId="14" xfId="0" applyNumberFormat="1" applyFont="1" applyFill="1" applyBorder="1" applyProtection="1">
      <protection locked="0"/>
    </xf>
    <xf numFmtId="164" fontId="22" fillId="76" borderId="51" xfId="0" applyNumberFormat="1" applyFont="1" applyFill="1" applyBorder="1" applyProtection="1">
      <protection locked="0"/>
    </xf>
    <xf numFmtId="2" fontId="22" fillId="76" borderId="34" xfId="0" applyNumberFormat="1" applyFont="1" applyFill="1" applyBorder="1" applyProtection="1">
      <protection locked="0"/>
    </xf>
    <xf numFmtId="2" fontId="22" fillId="76" borderId="35" xfId="0" applyNumberFormat="1" applyFont="1" applyFill="1" applyBorder="1" applyProtection="1">
      <protection locked="0"/>
    </xf>
    <xf numFmtId="164" fontId="22" fillId="76" borderId="36" xfId="0" applyNumberFormat="1" applyFont="1" applyFill="1" applyBorder="1" applyProtection="1">
      <protection locked="0"/>
    </xf>
    <xf numFmtId="164" fontId="22" fillId="79" borderId="31" xfId="0" applyNumberFormat="1" applyFont="1" applyFill="1" applyBorder="1" applyProtection="1">
      <protection locked="0"/>
    </xf>
    <xf numFmtId="2" fontId="22" fillId="80" borderId="54" xfId="0" applyNumberFormat="1" applyFont="1" applyFill="1" applyBorder="1" applyProtection="1">
      <protection locked="0"/>
    </xf>
    <xf numFmtId="2" fontId="22" fillId="80" borderId="10" xfId="0" applyNumberFormat="1" applyFont="1" applyFill="1" applyBorder="1" applyProtection="1">
      <protection locked="0"/>
    </xf>
    <xf numFmtId="2" fontId="22" fillId="80" borderId="60" xfId="0" applyNumberFormat="1" applyFont="1" applyFill="1" applyBorder="1" applyProtection="1">
      <protection locked="0"/>
    </xf>
    <xf numFmtId="0" fontId="23" fillId="54" borderId="0" xfId="0" applyFont="1" applyFill="1" applyAlignment="1">
      <alignment horizontal="center"/>
    </xf>
    <xf numFmtId="0" fontId="27" fillId="54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75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165" fontId="34" fillId="53" borderId="47" xfId="0" applyNumberFormat="1" applyFont="1" applyFill="1" applyBorder="1" applyAlignment="1">
      <alignment horizontal="right"/>
    </xf>
    <xf numFmtId="165" fontId="34" fillId="53" borderId="39" xfId="0" applyNumberFormat="1" applyFont="1" applyFill="1" applyBorder="1" applyAlignment="1">
      <alignment horizontal="right"/>
    </xf>
    <xf numFmtId="165" fontId="34" fillId="53" borderId="40" xfId="0" applyNumberFormat="1" applyFont="1" applyFill="1" applyBorder="1" applyAlignment="1">
      <alignment horizontal="right"/>
    </xf>
    <xf numFmtId="2" fontId="29" fillId="61" borderId="22" xfId="0" applyNumberFormat="1" applyFont="1" applyFill="1" applyBorder="1" applyAlignment="1">
      <alignment horizontal="center" vertical="center"/>
    </xf>
    <xf numFmtId="2" fontId="29" fillId="61" borderId="13" xfId="0" applyNumberFormat="1" applyFont="1" applyFill="1" applyBorder="1" applyAlignment="1">
      <alignment horizontal="center" vertical="center"/>
    </xf>
    <xf numFmtId="2" fontId="32" fillId="54" borderId="20" xfId="0" applyNumberFormat="1" applyFont="1" applyFill="1" applyBorder="1" applyAlignment="1">
      <alignment horizontal="center" vertical="center"/>
    </xf>
    <xf numFmtId="2" fontId="32" fillId="54" borderId="14" xfId="0" applyNumberFormat="1" applyFont="1" applyFill="1" applyBorder="1" applyAlignment="1">
      <alignment horizontal="center" vertical="center"/>
    </xf>
    <xf numFmtId="0" fontId="26" fillId="75" borderId="22" xfId="0" applyFont="1" applyFill="1" applyBorder="1" applyAlignment="1">
      <alignment horizontal="center" vertical="center" textRotation="90"/>
    </xf>
    <xf numFmtId="0" fontId="26" fillId="75" borderId="23" xfId="0" applyFont="1" applyFill="1" applyBorder="1" applyAlignment="1">
      <alignment horizontal="center" vertical="center" textRotation="90"/>
    </xf>
    <xf numFmtId="0" fontId="26" fillId="75" borderId="13" xfId="0" applyFont="1" applyFill="1" applyBorder="1" applyAlignment="1">
      <alignment horizontal="center" vertical="center" textRotation="90"/>
    </xf>
    <xf numFmtId="164" fontId="26" fillId="75" borderId="22" xfId="0" applyNumberFormat="1" applyFont="1" applyFill="1" applyBorder="1" applyAlignment="1">
      <alignment horizontal="center" vertical="center" textRotation="90"/>
    </xf>
    <xf numFmtId="164" fontId="26" fillId="75" borderId="23" xfId="0" applyNumberFormat="1" applyFont="1" applyFill="1" applyBorder="1" applyAlignment="1">
      <alignment horizontal="center" vertical="center" textRotation="90"/>
    </xf>
    <xf numFmtId="164" fontId="26" fillId="75" borderId="13" xfId="0" applyNumberFormat="1" applyFont="1" applyFill="1" applyBorder="1" applyAlignment="1">
      <alignment horizontal="center" vertical="center" textRotation="9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2" fontId="24" fillId="61" borderId="22" xfId="0" applyNumberFormat="1" applyFont="1" applyFill="1" applyBorder="1" applyAlignment="1">
      <alignment horizontal="center" vertical="center"/>
    </xf>
    <xf numFmtId="2" fontId="24" fillId="61" borderId="13" xfId="0" applyNumberFormat="1" applyFont="1" applyFill="1" applyBorder="1" applyAlignment="1">
      <alignment horizontal="center" vertical="center"/>
    </xf>
    <xf numFmtId="0" fontId="43" fillId="55" borderId="0" xfId="0" applyFont="1" applyFill="1" applyAlignment="1">
      <alignment horizontal="center" vertical="center" wrapText="1"/>
    </xf>
    <xf numFmtId="0" fontId="29" fillId="50" borderId="18" xfId="0" applyFont="1" applyFill="1" applyBorder="1" applyAlignment="1">
      <alignment horizontal="center" vertical="center" wrapText="1"/>
    </xf>
    <xf numFmtId="0" fontId="29" fillId="50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9" fillId="50" borderId="19" xfId="0" applyFont="1" applyFill="1" applyBorder="1" applyAlignment="1">
      <alignment horizontal="center" vertical="center" wrapText="1"/>
    </xf>
    <xf numFmtId="0" fontId="42" fillId="56" borderId="0" xfId="0" applyFont="1" applyFill="1" applyAlignment="1">
      <alignment horizontal="left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5" xfId="43" xr:uid="{00000000-0005-0000-0000-000026000000}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60"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EFBD"/>
      <color rgb="FFFFEBAB"/>
      <color rgb="FFFFDE75"/>
      <color rgb="FFFFCCCC"/>
      <color rgb="FFFFCC00"/>
      <color rgb="FFFF9FAA"/>
      <color rgb="FFFF7C80"/>
      <color rgb="FFFF5050"/>
      <color rgb="FFFF9BA7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8</xdr:col>
      <xdr:colOff>257175</xdr:colOff>
      <xdr:row>41</xdr:row>
      <xdr:rowOff>51462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EADD89-3D68-E0E5-BD25-5146CF3E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5133975" cy="782386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25</xdr:row>
      <xdr:rowOff>22777</xdr:rowOff>
    </xdr:from>
    <xdr:to>
      <xdr:col>18</xdr:col>
      <xdr:colOff>480603</xdr:colOff>
      <xdr:row>46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FA08BE3-61A0-4FC0-95A2-608A19A2D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4785277"/>
          <a:ext cx="7757703" cy="40920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277545</xdr:colOff>
      <xdr:row>6</xdr:row>
      <xdr:rowOff>172528</xdr:rowOff>
    </xdr:from>
    <xdr:to>
      <xdr:col>44</xdr:col>
      <xdr:colOff>30004</xdr:colOff>
      <xdr:row>28</xdr:row>
      <xdr:rowOff>15002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7A71E06-4DE5-4D1A-82BB-A95A90A96136}"/>
            </a:ext>
          </a:extLst>
        </xdr:cNvPr>
        <xdr:cNvSpPr/>
      </xdr:nvSpPr>
      <xdr:spPr>
        <a:xfrm>
          <a:off x="3278037" y="795130"/>
          <a:ext cx="2557919" cy="3975652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210036</xdr:colOff>
      <xdr:row>6</xdr:row>
      <xdr:rowOff>180030</xdr:rowOff>
    </xdr:from>
    <xdr:to>
      <xdr:col>17</xdr:col>
      <xdr:colOff>30006</xdr:colOff>
      <xdr:row>28</xdr:row>
      <xdr:rowOff>15002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4133079-FF6B-4B02-8CA9-61AE7D031631}"/>
            </a:ext>
          </a:extLst>
        </xdr:cNvPr>
        <xdr:cNvSpPr/>
      </xdr:nvSpPr>
      <xdr:spPr>
        <a:xfrm>
          <a:off x="9849117" y="802632"/>
          <a:ext cx="2640432" cy="3968150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34</xdr:col>
      <xdr:colOff>277545</xdr:colOff>
      <xdr:row>29</xdr:row>
      <xdr:rowOff>172528</xdr:rowOff>
    </xdr:from>
    <xdr:to>
      <xdr:col>44</xdr:col>
      <xdr:colOff>30004</xdr:colOff>
      <xdr:row>51</xdr:row>
      <xdr:rowOff>15002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F1684AD-ED91-4FF9-9CDE-55676B316255}"/>
            </a:ext>
          </a:extLst>
        </xdr:cNvPr>
        <xdr:cNvSpPr/>
      </xdr:nvSpPr>
      <xdr:spPr>
        <a:xfrm>
          <a:off x="3278037" y="795130"/>
          <a:ext cx="2557919" cy="3975652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210036</xdr:colOff>
      <xdr:row>29</xdr:row>
      <xdr:rowOff>180030</xdr:rowOff>
    </xdr:from>
    <xdr:to>
      <xdr:col>17</xdr:col>
      <xdr:colOff>30006</xdr:colOff>
      <xdr:row>51</xdr:row>
      <xdr:rowOff>15002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B4563BD3-8768-4625-AF42-62BD32EDB81D}"/>
            </a:ext>
          </a:extLst>
        </xdr:cNvPr>
        <xdr:cNvSpPr/>
      </xdr:nvSpPr>
      <xdr:spPr>
        <a:xfrm>
          <a:off x="9849117" y="802632"/>
          <a:ext cx="2640432" cy="3968150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34</xdr:col>
      <xdr:colOff>277545</xdr:colOff>
      <xdr:row>52</xdr:row>
      <xdr:rowOff>172528</xdr:rowOff>
    </xdr:from>
    <xdr:to>
      <xdr:col>44</xdr:col>
      <xdr:colOff>30004</xdr:colOff>
      <xdr:row>74</xdr:row>
      <xdr:rowOff>15002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F2AC936D-E945-4CA3-8EFA-A994312C0F6E}"/>
            </a:ext>
          </a:extLst>
        </xdr:cNvPr>
        <xdr:cNvSpPr/>
      </xdr:nvSpPr>
      <xdr:spPr>
        <a:xfrm>
          <a:off x="3278037" y="795130"/>
          <a:ext cx="2557919" cy="3975652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210036</xdr:colOff>
      <xdr:row>52</xdr:row>
      <xdr:rowOff>180030</xdr:rowOff>
    </xdr:from>
    <xdr:to>
      <xdr:col>17</xdr:col>
      <xdr:colOff>30006</xdr:colOff>
      <xdr:row>74</xdr:row>
      <xdr:rowOff>15002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B1E0AAEA-5159-4DB8-87B9-2E2900EA2BAC}"/>
            </a:ext>
          </a:extLst>
        </xdr:cNvPr>
        <xdr:cNvSpPr/>
      </xdr:nvSpPr>
      <xdr:spPr>
        <a:xfrm>
          <a:off x="9849117" y="802632"/>
          <a:ext cx="2640432" cy="3968150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34</xdr:col>
      <xdr:colOff>277545</xdr:colOff>
      <xdr:row>75</xdr:row>
      <xdr:rowOff>172528</xdr:rowOff>
    </xdr:from>
    <xdr:to>
      <xdr:col>44</xdr:col>
      <xdr:colOff>30004</xdr:colOff>
      <xdr:row>97</xdr:row>
      <xdr:rowOff>15002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59BA65F2-E7AE-4012-835C-86EF84527D5C}"/>
            </a:ext>
          </a:extLst>
        </xdr:cNvPr>
        <xdr:cNvSpPr/>
      </xdr:nvSpPr>
      <xdr:spPr>
        <a:xfrm>
          <a:off x="3278037" y="795130"/>
          <a:ext cx="2557919" cy="3975652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210036</xdr:colOff>
      <xdr:row>75</xdr:row>
      <xdr:rowOff>180030</xdr:rowOff>
    </xdr:from>
    <xdr:to>
      <xdr:col>17</xdr:col>
      <xdr:colOff>30006</xdr:colOff>
      <xdr:row>97</xdr:row>
      <xdr:rowOff>15002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5F7875B0-4C80-45CD-B2B8-BDBF153C54E0}"/>
            </a:ext>
          </a:extLst>
        </xdr:cNvPr>
        <xdr:cNvSpPr/>
      </xdr:nvSpPr>
      <xdr:spPr>
        <a:xfrm>
          <a:off x="9849117" y="802632"/>
          <a:ext cx="2640432" cy="3968150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34</xdr:col>
      <xdr:colOff>277545</xdr:colOff>
      <xdr:row>98</xdr:row>
      <xdr:rowOff>172528</xdr:rowOff>
    </xdr:from>
    <xdr:to>
      <xdr:col>44</xdr:col>
      <xdr:colOff>30004</xdr:colOff>
      <xdr:row>120</xdr:row>
      <xdr:rowOff>15002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B9D05185-529F-4C89-8969-3B44520163CF}"/>
            </a:ext>
          </a:extLst>
        </xdr:cNvPr>
        <xdr:cNvSpPr/>
      </xdr:nvSpPr>
      <xdr:spPr>
        <a:xfrm>
          <a:off x="3278037" y="795130"/>
          <a:ext cx="2557919" cy="3975652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210036</xdr:colOff>
      <xdr:row>98</xdr:row>
      <xdr:rowOff>180030</xdr:rowOff>
    </xdr:from>
    <xdr:to>
      <xdr:col>17</xdr:col>
      <xdr:colOff>30006</xdr:colOff>
      <xdr:row>120</xdr:row>
      <xdr:rowOff>15002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A95EDF9-423D-4639-B764-25783707C7BA}"/>
            </a:ext>
          </a:extLst>
        </xdr:cNvPr>
        <xdr:cNvSpPr/>
      </xdr:nvSpPr>
      <xdr:spPr>
        <a:xfrm>
          <a:off x="2297253" y="18592269"/>
          <a:ext cx="2503536" cy="4025972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16</xdr:col>
      <xdr:colOff>140804</xdr:colOff>
      <xdr:row>0</xdr:row>
      <xdr:rowOff>11906</xdr:rowOff>
    </xdr:from>
    <xdr:to>
      <xdr:col>25</xdr:col>
      <xdr:colOff>223371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C353F-238D-1F1F-BB6D-521E07FEE1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6" b="2254"/>
        <a:stretch>
          <a:fillRect/>
        </a:stretch>
      </xdr:blipFill>
      <xdr:spPr bwMode="auto">
        <a:xfrm>
          <a:off x="4605130" y="11906"/>
          <a:ext cx="1813632" cy="774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277545</xdr:colOff>
      <xdr:row>6</xdr:row>
      <xdr:rowOff>172528</xdr:rowOff>
    </xdr:from>
    <xdr:to>
      <xdr:col>44</xdr:col>
      <xdr:colOff>30004</xdr:colOff>
      <xdr:row>28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EB7635A-7587-4627-A3E3-A348CC40D4BD}"/>
            </a:ext>
          </a:extLst>
        </xdr:cNvPr>
        <xdr:cNvSpPr/>
      </xdr:nvSpPr>
      <xdr:spPr>
        <a:xfrm>
          <a:off x="9031020" y="1201228"/>
          <a:ext cx="2409934" cy="4033474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210036</xdr:colOff>
      <xdr:row>6</xdr:row>
      <xdr:rowOff>180030</xdr:rowOff>
    </xdr:from>
    <xdr:to>
      <xdr:col>17</xdr:col>
      <xdr:colOff>30006</xdr:colOff>
      <xdr:row>28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5956F90-37C1-4CB0-8927-DA0DC73F807E}"/>
            </a:ext>
          </a:extLst>
        </xdr:cNvPr>
        <xdr:cNvSpPr/>
      </xdr:nvSpPr>
      <xdr:spPr>
        <a:xfrm>
          <a:off x="2286486" y="1208730"/>
          <a:ext cx="2486970" cy="4025972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16</xdr:col>
      <xdr:colOff>140804</xdr:colOff>
      <xdr:row>0</xdr:row>
      <xdr:rowOff>11906</xdr:rowOff>
    </xdr:from>
    <xdr:to>
      <xdr:col>25</xdr:col>
      <xdr:colOff>223371</xdr:colOff>
      <xdr:row>4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DB14B8D-CEA5-451C-9739-FB95FB8794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6" b="2254"/>
        <a:stretch>
          <a:fillRect/>
        </a:stretch>
      </xdr:blipFill>
      <xdr:spPr bwMode="auto">
        <a:xfrm>
          <a:off x="4579454" y="11906"/>
          <a:ext cx="1797067" cy="76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2872-8CC3-445F-955E-615FB472E9F4}">
  <dimension ref="A1:B5"/>
  <sheetViews>
    <sheetView zoomScale="130" zoomScaleNormal="130" workbookViewId="0">
      <selection activeCell="D9" sqref="D9"/>
    </sheetView>
  </sheetViews>
  <sheetFormatPr defaultRowHeight="15" x14ac:dyDescent="0.25"/>
  <cols>
    <col min="1" max="1" width="9" style="3"/>
  </cols>
  <sheetData>
    <row r="1" spans="1:2" x14ac:dyDescent="0.25">
      <c r="A1" s="3">
        <v>1</v>
      </c>
      <c r="B1" t="s">
        <v>47</v>
      </c>
    </row>
    <row r="2" spans="1:2" x14ac:dyDescent="0.25">
      <c r="A2" s="3">
        <v>2</v>
      </c>
      <c r="B2" t="s">
        <v>48</v>
      </c>
    </row>
    <row r="3" spans="1:2" x14ac:dyDescent="0.25">
      <c r="A3" s="3">
        <v>3</v>
      </c>
      <c r="B3" t="s">
        <v>46</v>
      </c>
    </row>
    <row r="4" spans="1:2" x14ac:dyDescent="0.25">
      <c r="A4" s="3">
        <v>4</v>
      </c>
      <c r="B4" t="s">
        <v>44</v>
      </c>
    </row>
    <row r="5" spans="1:2" x14ac:dyDescent="0.25">
      <c r="A5" s="3">
        <v>5</v>
      </c>
      <c r="B5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6616-3EE6-43FC-A05C-453DA824E7DD}">
  <dimension ref="A1"/>
  <sheetViews>
    <sheetView workbookViewId="0">
      <selection activeCell="N12" sqref="N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F1EC-E485-4749-A6E8-B181CC535150}">
  <dimension ref="A1:T37"/>
  <sheetViews>
    <sheetView topLeftCell="A13" zoomScaleNormal="100" workbookViewId="0">
      <selection activeCell="C43" sqref="C43"/>
    </sheetView>
  </sheetViews>
  <sheetFormatPr defaultRowHeight="15" x14ac:dyDescent="0.25"/>
  <cols>
    <col min="6" max="6" width="1.5703125" style="61" customWidth="1"/>
    <col min="20" max="20" width="0.85546875" style="61" customWidth="1"/>
  </cols>
  <sheetData>
    <row r="1" spans="1:20" x14ac:dyDescent="0.25">
      <c r="A1" s="2" t="s">
        <v>79</v>
      </c>
      <c r="G1" s="2" t="s">
        <v>51</v>
      </c>
    </row>
    <row r="2" spans="1:20" x14ac:dyDescent="0.25">
      <c r="A2" s="2"/>
    </row>
    <row r="3" spans="1:20" x14ac:dyDescent="0.25">
      <c r="B3" s="60" t="s">
        <v>78</v>
      </c>
      <c r="C3" s="60"/>
      <c r="D3" s="60"/>
      <c r="E3" s="2"/>
    </row>
    <row r="4" spans="1:20" x14ac:dyDescent="0.25">
      <c r="B4" s="2"/>
      <c r="C4" s="2"/>
      <c r="D4" s="2"/>
      <c r="E4" s="2"/>
      <c r="F4" s="62"/>
      <c r="G4" s="222" t="s">
        <v>55</v>
      </c>
      <c r="H4" s="222"/>
      <c r="I4" s="222"/>
      <c r="J4" s="222"/>
      <c r="T4" s="62"/>
    </row>
    <row r="5" spans="1:20" x14ac:dyDescent="0.25">
      <c r="B5" s="1" t="s">
        <v>53</v>
      </c>
      <c r="F5" s="62"/>
      <c r="G5" s="222"/>
      <c r="H5" s="222"/>
      <c r="I5" s="222"/>
      <c r="J5" s="222"/>
      <c r="T5" s="62"/>
    </row>
    <row r="6" spans="1:20" x14ac:dyDescent="0.25">
      <c r="C6" t="s">
        <v>59</v>
      </c>
      <c r="G6" s="1" t="s">
        <v>56</v>
      </c>
    </row>
    <row r="7" spans="1:20" x14ac:dyDescent="0.25">
      <c r="G7" t="s">
        <v>58</v>
      </c>
    </row>
    <row r="8" spans="1:20" x14ac:dyDescent="0.25">
      <c r="B8" t="s">
        <v>54</v>
      </c>
      <c r="G8" t="s">
        <v>57</v>
      </c>
    </row>
    <row r="9" spans="1:20" x14ac:dyDescent="0.25">
      <c r="C9" t="s">
        <v>80</v>
      </c>
    </row>
    <row r="11" spans="1:20" x14ac:dyDescent="0.25">
      <c r="G11" s="222" t="s">
        <v>87</v>
      </c>
      <c r="H11" s="222"/>
      <c r="I11" s="222"/>
      <c r="J11" s="222"/>
    </row>
    <row r="12" spans="1:20" x14ac:dyDescent="0.25">
      <c r="G12" s="222"/>
      <c r="H12" s="222"/>
      <c r="I12" s="222"/>
      <c r="J12" s="222"/>
    </row>
    <row r="13" spans="1:20" x14ac:dyDescent="0.25">
      <c r="G13" t="s">
        <v>49</v>
      </c>
    </row>
    <row r="14" spans="1:20" x14ac:dyDescent="0.25">
      <c r="G14" t="s">
        <v>60</v>
      </c>
    </row>
    <row r="15" spans="1:20" x14ac:dyDescent="0.25">
      <c r="G15" t="s">
        <v>62</v>
      </c>
    </row>
    <row r="19" spans="7:10" ht="15" customHeight="1" x14ac:dyDescent="0.25">
      <c r="G19" s="222" t="s">
        <v>88</v>
      </c>
      <c r="H19" s="222"/>
      <c r="I19" s="222"/>
      <c r="J19" s="222"/>
    </row>
    <row r="20" spans="7:10" ht="15" customHeight="1" x14ac:dyDescent="0.25">
      <c r="G20" s="222"/>
      <c r="H20" s="222"/>
      <c r="I20" s="222"/>
      <c r="J20" s="222"/>
    </row>
    <row r="21" spans="7:10" x14ac:dyDescent="0.25">
      <c r="G21" t="s">
        <v>50</v>
      </c>
    </row>
    <row r="22" spans="7:10" x14ac:dyDescent="0.25">
      <c r="G22" t="s">
        <v>61</v>
      </c>
    </row>
    <row r="23" spans="7:10" x14ac:dyDescent="0.25">
      <c r="G23" t="s">
        <v>63</v>
      </c>
    </row>
    <row r="37" spans="1:1" x14ac:dyDescent="0.25">
      <c r="A37" s="2" t="s">
        <v>52</v>
      </c>
    </row>
  </sheetData>
  <mergeCells count="3">
    <mergeCell ref="G19:J20"/>
    <mergeCell ref="G11:J12"/>
    <mergeCell ref="G4:J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35DC-9BDB-4471-898B-D88826943B84}">
  <sheetPr>
    <tabColor rgb="FFFF0000"/>
  </sheetPr>
  <dimension ref="A1:AY595"/>
  <sheetViews>
    <sheetView tabSelected="1" zoomScale="115" zoomScaleNormal="115" workbookViewId="0">
      <pane ySplit="4" topLeftCell="A92" activePane="bottomLeft" state="frozen"/>
      <selection pane="bottomLeft" activeCell="K105" sqref="K105"/>
    </sheetView>
  </sheetViews>
  <sheetFormatPr defaultColWidth="4.5703125" defaultRowHeight="11.25" x14ac:dyDescent="0.2"/>
  <cols>
    <col min="1" max="1" width="4.5703125" style="73"/>
    <col min="2" max="2" width="3.7109375" style="199" customWidth="1"/>
    <col min="3" max="7" width="4.5703125" style="73"/>
    <col min="8" max="8" width="3.42578125" style="73" customWidth="1"/>
    <col min="9" max="9" width="0" style="153" hidden="1" customWidth="1"/>
    <col min="10" max="10" width="4.5703125" style="151"/>
    <col min="11" max="17" width="4.5703125" style="67"/>
    <col min="18" max="18" width="5.28515625" style="73" customWidth="1"/>
    <col min="19" max="19" width="5.28515625" style="74" hidden="1" customWidth="1"/>
    <col min="20" max="20" width="5.28515625" style="167" hidden="1" customWidth="1"/>
    <col min="21" max="21" width="5.28515625" style="168" hidden="1" customWidth="1"/>
    <col min="22" max="22" width="5.28515625" style="73" customWidth="1"/>
    <col min="23" max="23" width="1.42578125" style="152" customWidth="1"/>
    <col min="24" max="24" width="5.28515625" style="73" customWidth="1"/>
    <col min="25" max="25" width="3.85546875" style="199" customWidth="1"/>
    <col min="26" max="26" width="4.140625" style="73" customWidth="1"/>
    <col min="27" max="29" width="4.5703125" style="73"/>
    <col min="30" max="33" width="4.140625" style="73" customWidth="1"/>
    <col min="34" max="35" width="4.5703125" style="73"/>
    <col min="36" max="36" width="0" style="153" hidden="1" customWidth="1"/>
    <col min="37" max="37" width="3.28515625" style="151" customWidth="1"/>
    <col min="38" max="44" width="4.5703125" style="67"/>
    <col min="45" max="45" width="4" style="73" customWidth="1"/>
    <col min="46" max="46" width="4.28515625" style="74" hidden="1" customWidth="1"/>
    <col min="47" max="47" width="4.5703125" style="169" hidden="1" customWidth="1"/>
    <col min="48" max="48" width="4.5703125" style="168" hidden="1" customWidth="1"/>
    <col min="49" max="49" width="5.140625" style="73" hidden="1" customWidth="1"/>
    <col min="50" max="50" width="1.42578125" style="152" hidden="1" customWidth="1"/>
    <col min="51" max="51" width="0" style="73" hidden="1" customWidth="1"/>
    <col min="52" max="16384" width="4.5703125" style="73"/>
  </cols>
  <sheetData>
    <row r="1" spans="1:51" s="67" customFormat="1" ht="17.100000000000001" customHeight="1" x14ac:dyDescent="0.25">
      <c r="B1" s="199"/>
      <c r="C1" s="217" t="s">
        <v>89</v>
      </c>
      <c r="D1" s="217"/>
      <c r="E1" s="217"/>
      <c r="F1" s="217"/>
      <c r="G1" s="217"/>
      <c r="H1" s="69"/>
      <c r="I1" s="70"/>
      <c r="J1" s="71" t="s">
        <v>93</v>
      </c>
      <c r="K1" s="71"/>
      <c r="L1" s="71"/>
      <c r="M1" s="71"/>
      <c r="N1" s="71"/>
      <c r="O1" s="71"/>
      <c r="P1" s="71"/>
      <c r="Q1" s="72"/>
      <c r="R1" s="73"/>
      <c r="S1" s="74"/>
      <c r="T1" s="75"/>
      <c r="U1" s="75"/>
      <c r="W1" s="75"/>
      <c r="Y1" s="151"/>
      <c r="Z1" s="68"/>
      <c r="AA1" s="217" t="s">
        <v>90</v>
      </c>
      <c r="AB1" s="217"/>
      <c r="AC1" s="217"/>
      <c r="AD1" s="217"/>
      <c r="AE1" s="217"/>
      <c r="AF1" s="217"/>
      <c r="AG1" s="217"/>
      <c r="AH1" s="217"/>
      <c r="AI1" s="69"/>
      <c r="AJ1" s="70"/>
      <c r="AK1" s="71" t="s">
        <v>43</v>
      </c>
      <c r="AL1" s="71"/>
      <c r="AM1" s="71"/>
      <c r="AN1" s="71"/>
      <c r="AO1" s="71"/>
      <c r="AP1" s="71"/>
      <c r="AQ1" s="71"/>
      <c r="AR1" s="71"/>
      <c r="AS1" s="73"/>
      <c r="AT1"/>
      <c r="AU1" s="76"/>
      <c r="AV1" s="75"/>
      <c r="AW1" s="75"/>
      <c r="AX1" s="75"/>
    </row>
    <row r="2" spans="1:51" s="67" customFormat="1" ht="18.399999999999999" customHeight="1" x14ac:dyDescent="0.2">
      <c r="B2" s="199"/>
      <c r="C2" s="217"/>
      <c r="D2" s="217"/>
      <c r="E2" s="217"/>
      <c r="F2" s="217"/>
      <c r="G2" s="217"/>
      <c r="H2" s="69"/>
      <c r="I2" s="77" t="s">
        <v>92</v>
      </c>
      <c r="J2" s="218" t="s">
        <v>92</v>
      </c>
      <c r="K2" s="218"/>
      <c r="L2" s="218"/>
      <c r="M2" s="218"/>
      <c r="N2" s="218"/>
      <c r="O2" s="218"/>
      <c r="P2" s="218"/>
      <c r="Q2" s="72"/>
      <c r="R2" s="78"/>
      <c r="S2" s="220" t="s">
        <v>67</v>
      </c>
      <c r="T2" s="220"/>
      <c r="U2" s="220"/>
      <c r="Y2" s="151"/>
      <c r="Z2" s="68"/>
      <c r="AA2" s="217"/>
      <c r="AB2" s="217"/>
      <c r="AC2" s="217"/>
      <c r="AD2" s="217"/>
      <c r="AE2" s="217"/>
      <c r="AF2" s="217"/>
      <c r="AG2" s="217"/>
      <c r="AH2" s="217"/>
      <c r="AI2" s="69"/>
      <c r="AJ2" s="219" t="s">
        <v>91</v>
      </c>
      <c r="AK2" s="219"/>
      <c r="AL2" s="219"/>
      <c r="AM2" s="219"/>
      <c r="AN2" s="219"/>
      <c r="AO2" s="219"/>
      <c r="AP2" s="219"/>
      <c r="AQ2" s="219"/>
      <c r="AR2" s="221"/>
      <c r="AS2" s="78"/>
    </row>
    <row r="3" spans="1:51" s="80" customFormat="1" ht="13.7" customHeight="1" x14ac:dyDescent="0.2">
      <c r="B3" s="196"/>
      <c r="C3" s="217"/>
      <c r="D3" s="217"/>
      <c r="E3" s="217"/>
      <c r="F3" s="217"/>
      <c r="G3" s="217"/>
      <c r="H3" s="82"/>
      <c r="I3" s="77"/>
      <c r="J3" s="219"/>
      <c r="K3" s="219"/>
      <c r="L3" s="219"/>
      <c r="M3" s="219"/>
      <c r="N3" s="219"/>
      <c r="O3" s="219"/>
      <c r="P3" s="219"/>
      <c r="Q3" s="72"/>
      <c r="R3" s="83"/>
      <c r="S3" s="84"/>
      <c r="T3" s="84"/>
      <c r="U3" s="84"/>
      <c r="W3" s="79"/>
      <c r="Y3" s="195"/>
      <c r="Z3" s="81"/>
      <c r="AA3" s="217"/>
      <c r="AB3" s="217"/>
      <c r="AC3" s="217"/>
      <c r="AD3" s="217"/>
      <c r="AE3" s="217"/>
      <c r="AF3" s="217"/>
      <c r="AG3" s="217"/>
      <c r="AH3" s="217"/>
      <c r="AI3" s="82"/>
      <c r="AJ3" s="219"/>
      <c r="AK3" s="219"/>
      <c r="AL3" s="219"/>
      <c r="AM3" s="219"/>
      <c r="AN3" s="219"/>
      <c r="AO3" s="219"/>
      <c r="AP3" s="219"/>
      <c r="AQ3" s="219"/>
      <c r="AR3" s="221"/>
      <c r="AS3" s="83"/>
      <c r="AT3" s="79"/>
      <c r="AU3" s="79"/>
      <c r="AV3" s="79"/>
      <c r="AW3" s="79"/>
      <c r="AX3" s="79"/>
    </row>
    <row r="4" spans="1:51" s="80" customFormat="1" ht="13.7" customHeight="1" x14ac:dyDescent="0.2">
      <c r="B4" s="196"/>
      <c r="C4" s="217"/>
      <c r="D4" s="217"/>
      <c r="E4" s="217"/>
      <c r="F4" s="217"/>
      <c r="G4" s="217"/>
      <c r="H4" s="82"/>
      <c r="I4" s="85"/>
      <c r="J4" s="219"/>
      <c r="K4" s="219"/>
      <c r="L4" s="219"/>
      <c r="M4" s="219"/>
      <c r="N4" s="219"/>
      <c r="O4" s="219"/>
      <c r="P4" s="219"/>
      <c r="Q4" s="72"/>
      <c r="R4" s="83"/>
      <c r="S4" s="84"/>
      <c r="T4" s="84"/>
      <c r="U4" s="84"/>
      <c r="W4" s="79"/>
      <c r="Y4" s="195"/>
      <c r="Z4" s="81"/>
      <c r="AA4" s="217"/>
      <c r="AB4" s="217"/>
      <c r="AC4" s="217"/>
      <c r="AD4" s="217"/>
      <c r="AE4" s="217"/>
      <c r="AF4" s="217"/>
      <c r="AG4" s="217"/>
      <c r="AH4" s="217"/>
      <c r="AI4" s="82"/>
      <c r="AJ4" s="219"/>
      <c r="AK4" s="219"/>
      <c r="AL4" s="219"/>
      <c r="AM4" s="219"/>
      <c r="AN4" s="219"/>
      <c r="AO4" s="219"/>
      <c r="AP4" s="219"/>
      <c r="AQ4" s="219"/>
      <c r="AR4" s="221"/>
      <c r="AS4" s="83"/>
      <c r="AT4" s="79"/>
      <c r="AU4" s="79"/>
      <c r="AV4" s="79"/>
      <c r="AW4" s="79"/>
      <c r="AX4" s="79"/>
    </row>
    <row r="5" spans="1:51" s="80" customFormat="1" ht="13.7" customHeight="1" x14ac:dyDescent="0.25">
      <c r="B5" s="196"/>
      <c r="C5" s="86"/>
      <c r="D5" s="87"/>
      <c r="E5" s="88"/>
      <c r="F5" s="88"/>
      <c r="G5" s="88"/>
      <c r="H5" s="82"/>
      <c r="I5" s="85"/>
      <c r="J5" s="85"/>
      <c r="K5" s="85"/>
      <c r="L5" s="85"/>
      <c r="M5" s="85"/>
      <c r="N5" s="85"/>
      <c r="O5" s="85"/>
      <c r="P5" s="85"/>
      <c r="Q5" s="72"/>
      <c r="R5" s="83"/>
      <c r="S5" s="84"/>
      <c r="T5" s="84"/>
      <c r="U5" s="84"/>
      <c r="W5" s="79"/>
      <c r="Y5" s="195"/>
      <c r="Z5" s="81"/>
      <c r="AA5" s="86"/>
      <c r="AB5" s="87"/>
      <c r="AC5" s="88"/>
      <c r="AD5" s="88"/>
      <c r="AE5" s="88"/>
      <c r="AF5" s="88"/>
      <c r="AG5" s="88"/>
      <c r="AH5" s="88"/>
      <c r="AI5" s="88"/>
      <c r="AJ5" s="82"/>
      <c r="AK5" s="85"/>
      <c r="AL5" s="85"/>
      <c r="AM5" s="85"/>
      <c r="AN5" s="85"/>
      <c r="AO5" s="85"/>
      <c r="AP5" s="85"/>
      <c r="AQ5" s="85"/>
      <c r="AR5" s="85"/>
      <c r="AS5" s="72"/>
      <c r="AT5" s="83"/>
      <c r="AU5" s="79"/>
      <c r="AV5" s="79"/>
      <c r="AW5" s="79"/>
      <c r="AX5" s="79"/>
      <c r="AY5" s="79"/>
    </row>
    <row r="6" spans="1:51" s="80" customFormat="1" ht="6" customHeight="1" thickBot="1" x14ac:dyDescent="0.3">
      <c r="B6" s="196"/>
      <c r="C6" s="86"/>
      <c r="D6" s="87"/>
      <c r="E6" s="88"/>
      <c r="F6" s="88"/>
      <c r="G6" s="88"/>
      <c r="H6" s="82"/>
      <c r="I6" s="85"/>
      <c r="J6" s="85"/>
      <c r="K6" s="85"/>
      <c r="L6" s="85"/>
      <c r="M6" s="85"/>
      <c r="N6" s="85"/>
      <c r="O6" s="85"/>
      <c r="P6" s="85"/>
      <c r="Q6" s="72"/>
      <c r="R6" s="83"/>
      <c r="S6" s="83"/>
      <c r="T6" s="83"/>
      <c r="U6" s="83"/>
      <c r="V6" s="83"/>
      <c r="W6" s="83"/>
      <c r="X6" s="83"/>
      <c r="Y6" s="196"/>
      <c r="Z6" s="86"/>
      <c r="AA6" s="87"/>
      <c r="AB6" s="88"/>
      <c r="AC6" s="88"/>
      <c r="AD6" s="88"/>
      <c r="AE6" s="88"/>
      <c r="AF6" s="88"/>
      <c r="AG6" s="88"/>
      <c r="AH6" s="88"/>
      <c r="AI6" s="82"/>
      <c r="AJ6" s="85"/>
      <c r="AK6" s="85"/>
      <c r="AL6" s="85"/>
      <c r="AM6" s="85"/>
      <c r="AN6" s="85"/>
      <c r="AO6" s="85"/>
      <c r="AP6" s="85"/>
      <c r="AQ6" s="85"/>
      <c r="AR6" s="72"/>
      <c r="AS6" s="83"/>
      <c r="AT6" s="220" t="s">
        <v>67</v>
      </c>
      <c r="AU6" s="220"/>
      <c r="AV6" s="220"/>
    </row>
    <row r="7" spans="1:51" s="67" customFormat="1" ht="15.6" customHeight="1" thickBot="1" x14ac:dyDescent="0.25">
      <c r="B7" s="197"/>
      <c r="C7" s="86"/>
      <c r="D7" s="4" t="s">
        <v>19</v>
      </c>
      <c r="E7" s="4" t="s">
        <v>20</v>
      </c>
      <c r="F7" s="4" t="s">
        <v>21</v>
      </c>
      <c r="G7" s="5" t="s">
        <v>3</v>
      </c>
      <c r="H7" s="69"/>
      <c r="I7" s="73"/>
      <c r="J7" s="73"/>
      <c r="K7" s="89" t="s">
        <v>19</v>
      </c>
      <c r="L7" s="90" t="s">
        <v>20</v>
      </c>
      <c r="M7" s="90" t="s">
        <v>21</v>
      </c>
      <c r="N7" s="89" t="s">
        <v>0</v>
      </c>
      <c r="O7" s="90" t="s">
        <v>1</v>
      </c>
      <c r="P7" s="90" t="s">
        <v>2</v>
      </c>
      <c r="Q7" s="91" t="s">
        <v>39</v>
      </c>
      <c r="R7" s="78"/>
      <c r="S7" s="210" t="s">
        <v>76</v>
      </c>
      <c r="T7" s="92" t="s">
        <v>68</v>
      </c>
      <c r="U7" s="93">
        <f>((1-10^(-G25))/(1-10^(-G14))*100)-40</f>
        <v>26.957192130263095</v>
      </c>
      <c r="W7" s="94"/>
      <c r="Y7" s="197"/>
      <c r="Z7" s="95">
        <v>1</v>
      </c>
      <c r="AA7" s="4" t="s">
        <v>19</v>
      </c>
      <c r="AB7" s="4" t="s">
        <v>20</v>
      </c>
      <c r="AC7" s="4" t="s">
        <v>21</v>
      </c>
      <c r="AD7" s="4" t="s">
        <v>19</v>
      </c>
      <c r="AE7" s="4" t="s">
        <v>20</v>
      </c>
      <c r="AF7" s="4" t="s">
        <v>21</v>
      </c>
      <c r="AG7" s="58" t="s">
        <v>3</v>
      </c>
      <c r="AH7" s="59" t="s">
        <v>3</v>
      </c>
      <c r="AI7" s="69"/>
      <c r="AJ7" s="73"/>
      <c r="AK7" s="73"/>
      <c r="AL7" s="89" t="s">
        <v>19</v>
      </c>
      <c r="AM7" s="90" t="s">
        <v>20</v>
      </c>
      <c r="AN7" s="90" t="s">
        <v>21</v>
      </c>
      <c r="AO7" s="89" t="s">
        <v>0</v>
      </c>
      <c r="AP7" s="90" t="s">
        <v>1</v>
      </c>
      <c r="AQ7" s="90" t="s">
        <v>2</v>
      </c>
      <c r="AR7" s="91" t="s">
        <v>39</v>
      </c>
      <c r="AS7" s="78"/>
      <c r="AT7" s="210" t="s">
        <v>76</v>
      </c>
      <c r="AU7" s="96" t="s">
        <v>68</v>
      </c>
      <c r="AV7" s="93">
        <f>((1-10^(-AH25))/(1-10^(-AH14))*100)-40</f>
        <v>26.957192130263095</v>
      </c>
      <c r="AX7" s="94"/>
    </row>
    <row r="8" spans="1:51" s="67" customFormat="1" ht="15" customHeight="1" x14ac:dyDescent="0.2">
      <c r="A8" s="95">
        <v>1</v>
      </c>
      <c r="B8" s="197" t="s">
        <v>4</v>
      </c>
      <c r="C8" s="10" t="s">
        <v>21</v>
      </c>
      <c r="D8" s="170">
        <v>41.393333333333338</v>
      </c>
      <c r="E8" s="171">
        <v>8.9100000000000019</v>
      </c>
      <c r="F8" s="171">
        <v>-23.986666666666668</v>
      </c>
      <c r="G8" s="172">
        <v>0.88666666666666671</v>
      </c>
      <c r="H8" s="69"/>
      <c r="I8" s="29" t="s">
        <v>21</v>
      </c>
      <c r="J8" s="97">
        <v>1</v>
      </c>
      <c r="K8" s="98">
        <f>D8</f>
        <v>41.393333333333338</v>
      </c>
      <c r="L8" s="98">
        <f t="shared" ref="L8:L28" si="0">E8</f>
        <v>8.9100000000000019</v>
      </c>
      <c r="M8" s="98">
        <f t="shared" ref="M8:M28" si="1">F8</f>
        <v>-23.986666666666668</v>
      </c>
      <c r="N8" s="54">
        <v>0</v>
      </c>
      <c r="O8" s="30">
        <v>0</v>
      </c>
      <c r="P8" s="30">
        <v>0</v>
      </c>
      <c r="Q8" s="31">
        <v>0</v>
      </c>
      <c r="R8" s="78"/>
      <c r="S8" s="211"/>
      <c r="T8" s="99" t="s">
        <v>69</v>
      </c>
      <c r="U8" s="100">
        <f>((1-10^(-G26))/(1-10^(-G16))*100)-40</f>
        <v>28.304672034615493</v>
      </c>
      <c r="W8" s="94"/>
      <c r="Y8" s="197" t="s">
        <v>4</v>
      </c>
      <c r="Z8" s="10" t="s">
        <v>21</v>
      </c>
      <c r="AA8" s="170">
        <v>41.393333333333338</v>
      </c>
      <c r="AB8" s="171">
        <v>8.9100000000000019</v>
      </c>
      <c r="AC8" s="171">
        <v>-23.986666666666668</v>
      </c>
      <c r="AD8" s="170">
        <v>0</v>
      </c>
      <c r="AE8" s="171">
        <v>0</v>
      </c>
      <c r="AF8" s="171">
        <v>0</v>
      </c>
      <c r="AG8" s="171">
        <v>0</v>
      </c>
      <c r="AH8" s="172">
        <v>0.88666666666666671</v>
      </c>
      <c r="AI8" s="69"/>
      <c r="AJ8" s="29" t="s">
        <v>21</v>
      </c>
      <c r="AK8" s="97">
        <v>1</v>
      </c>
      <c r="AL8" s="98">
        <f>AA8</f>
        <v>41.393333333333338</v>
      </c>
      <c r="AM8" s="98">
        <f t="shared" ref="AM8:AN8" si="2">AB8</f>
        <v>8.9100000000000019</v>
      </c>
      <c r="AN8" s="98">
        <f t="shared" si="2"/>
        <v>-23.986666666666668</v>
      </c>
      <c r="AO8" s="54">
        <v>0</v>
      </c>
      <c r="AP8" s="30">
        <v>0</v>
      </c>
      <c r="AQ8" s="30">
        <v>0</v>
      </c>
      <c r="AR8" s="31">
        <v>0</v>
      </c>
      <c r="AS8" s="78"/>
      <c r="AT8" s="211"/>
      <c r="AU8" s="101" t="s">
        <v>69</v>
      </c>
      <c r="AV8" s="100">
        <f>((1-10^(-AH26))/(1-10^(-AH16))*100)-40</f>
        <v>28.304672034615493</v>
      </c>
      <c r="AX8" s="94"/>
    </row>
    <row r="9" spans="1:51" s="67" customFormat="1" ht="15" customHeight="1" x14ac:dyDescent="0.2">
      <c r="B9" s="197" t="s">
        <v>5</v>
      </c>
      <c r="C9" s="11" t="s">
        <v>22</v>
      </c>
      <c r="D9" s="170">
        <v>55.526666666666664</v>
      </c>
      <c r="E9" s="171">
        <v>-35.619999999999997</v>
      </c>
      <c r="F9" s="171">
        <v>12.363333333333335</v>
      </c>
      <c r="G9" s="172">
        <v>0.82333333333333325</v>
      </c>
      <c r="H9" s="69"/>
      <c r="I9" s="32" t="s">
        <v>22</v>
      </c>
      <c r="J9" s="102">
        <v>2</v>
      </c>
      <c r="K9" s="98">
        <f t="shared" ref="K9:K28" si="3">D9</f>
        <v>55.526666666666664</v>
      </c>
      <c r="L9" s="98">
        <f t="shared" si="0"/>
        <v>-35.619999999999997</v>
      </c>
      <c r="M9" s="98">
        <f t="shared" si="1"/>
        <v>12.363333333333335</v>
      </c>
      <c r="N9" s="55">
        <v>0</v>
      </c>
      <c r="O9" s="33">
        <v>0</v>
      </c>
      <c r="P9" s="33">
        <v>0</v>
      </c>
      <c r="Q9" s="34">
        <v>0</v>
      </c>
      <c r="R9" s="78"/>
      <c r="S9" s="211"/>
      <c r="T9" s="52" t="s">
        <v>70</v>
      </c>
      <c r="U9" s="103">
        <f>((1-10^(-G20))/(1-10^(-G10))*100)-40</f>
        <v>26.4332384608566</v>
      </c>
      <c r="W9" s="94"/>
      <c r="Y9" s="197" t="s">
        <v>5</v>
      </c>
      <c r="Z9" s="11" t="s">
        <v>22</v>
      </c>
      <c r="AA9" s="170">
        <v>55.526666666666664</v>
      </c>
      <c r="AB9" s="171">
        <v>-35.619999999999997</v>
      </c>
      <c r="AC9" s="171">
        <v>12.363333333333335</v>
      </c>
      <c r="AD9" s="170">
        <v>0</v>
      </c>
      <c r="AE9" s="171">
        <v>0</v>
      </c>
      <c r="AF9" s="171">
        <v>0</v>
      </c>
      <c r="AG9" s="171">
        <v>0</v>
      </c>
      <c r="AH9" s="172">
        <v>0.82333333333333325</v>
      </c>
      <c r="AI9" s="69"/>
      <c r="AJ9" s="32" t="s">
        <v>22</v>
      </c>
      <c r="AK9" s="102">
        <v>2</v>
      </c>
      <c r="AL9" s="98">
        <f t="shared" ref="AL9:AL28" si="4">AA9</f>
        <v>55.526666666666664</v>
      </c>
      <c r="AM9" s="98">
        <f t="shared" ref="AM9:AM28" si="5">AB9</f>
        <v>-35.619999999999997</v>
      </c>
      <c r="AN9" s="98">
        <f t="shared" ref="AN9:AN28" si="6">AC9</f>
        <v>12.363333333333335</v>
      </c>
      <c r="AO9" s="55">
        <v>0</v>
      </c>
      <c r="AP9" s="33">
        <v>0</v>
      </c>
      <c r="AQ9" s="33">
        <v>0</v>
      </c>
      <c r="AR9" s="34">
        <v>0</v>
      </c>
      <c r="AS9" s="78"/>
      <c r="AT9" s="211"/>
      <c r="AU9" s="56" t="s">
        <v>70</v>
      </c>
      <c r="AV9" s="103">
        <f>((1-10^(-AH20))/(1-10^(-AH10))*100)-40</f>
        <v>26.4332384608566</v>
      </c>
      <c r="AX9" s="94"/>
    </row>
    <row r="10" spans="1:51" s="67" customFormat="1" ht="15" customHeight="1" x14ac:dyDescent="0.2">
      <c r="B10" s="197" t="s">
        <v>6</v>
      </c>
      <c r="C10" s="12" t="s">
        <v>2</v>
      </c>
      <c r="D10" s="170">
        <v>81.286666666666676</v>
      </c>
      <c r="E10" s="171">
        <v>-4.6933333333333325</v>
      </c>
      <c r="F10" s="171">
        <v>60.473333333333336</v>
      </c>
      <c r="G10" s="172">
        <v>0.83333333333333337</v>
      </c>
      <c r="H10" s="69"/>
      <c r="I10" s="35" t="s">
        <v>2</v>
      </c>
      <c r="J10" s="102">
        <v>3</v>
      </c>
      <c r="K10" s="98">
        <f t="shared" si="3"/>
        <v>81.286666666666676</v>
      </c>
      <c r="L10" s="98">
        <f t="shared" si="0"/>
        <v>-4.6933333333333325</v>
      </c>
      <c r="M10" s="98">
        <f t="shared" si="1"/>
        <v>60.473333333333336</v>
      </c>
      <c r="N10" s="55">
        <v>0</v>
      </c>
      <c r="O10" s="33">
        <v>0</v>
      </c>
      <c r="P10" s="104">
        <f>$G10</f>
        <v>0.83333333333333337</v>
      </c>
      <c r="Q10" s="34">
        <v>0</v>
      </c>
      <c r="R10" s="78"/>
      <c r="S10" s="212"/>
      <c r="T10" s="53" t="s">
        <v>71</v>
      </c>
      <c r="U10" s="105">
        <f>((1-10^(-G17))/(1-10^(-G23))*100)-40</f>
        <v>26.313869076003471</v>
      </c>
      <c r="W10" s="94"/>
      <c r="Y10" s="197" t="s">
        <v>6</v>
      </c>
      <c r="Z10" s="12" t="s">
        <v>2</v>
      </c>
      <c r="AA10" s="170">
        <v>81.286666666666676</v>
      </c>
      <c r="AB10" s="171">
        <v>-4.6933333333333325</v>
      </c>
      <c r="AC10" s="171">
        <v>60.473333333333336</v>
      </c>
      <c r="AD10" s="170">
        <v>0</v>
      </c>
      <c r="AE10" s="171">
        <v>0</v>
      </c>
      <c r="AF10" s="171">
        <v>0</v>
      </c>
      <c r="AG10" s="171">
        <v>0</v>
      </c>
      <c r="AH10" s="172">
        <v>0.83333333333333337</v>
      </c>
      <c r="AI10" s="69"/>
      <c r="AJ10" s="35" t="s">
        <v>2</v>
      </c>
      <c r="AK10" s="102">
        <v>3</v>
      </c>
      <c r="AL10" s="98">
        <f t="shared" si="4"/>
        <v>81.286666666666676</v>
      </c>
      <c r="AM10" s="98">
        <f t="shared" si="5"/>
        <v>-4.6933333333333325</v>
      </c>
      <c r="AN10" s="98">
        <f t="shared" si="6"/>
        <v>60.473333333333336</v>
      </c>
      <c r="AO10" s="55">
        <v>0</v>
      </c>
      <c r="AP10" s="33">
        <v>0</v>
      </c>
      <c r="AQ10" s="104">
        <f>$AH10</f>
        <v>0.83333333333333337</v>
      </c>
      <c r="AR10" s="34">
        <v>0</v>
      </c>
      <c r="AS10" s="78"/>
      <c r="AT10" s="212"/>
      <c r="AU10" s="57" t="s">
        <v>71</v>
      </c>
      <c r="AV10" s="105">
        <f>((1-10^(-AH17))/(1-10^(-AH23))*100)-40</f>
        <v>26.313869076003471</v>
      </c>
      <c r="AX10" s="94"/>
    </row>
    <row r="11" spans="1:51" s="67" customFormat="1" ht="15" customHeight="1" x14ac:dyDescent="0.2">
      <c r="B11" s="197" t="s">
        <v>7</v>
      </c>
      <c r="C11" s="13" t="s">
        <v>23</v>
      </c>
      <c r="D11" s="170">
        <v>77.11</v>
      </c>
      <c r="E11" s="171">
        <v>0.73</v>
      </c>
      <c r="F11" s="171">
        <v>0.89333333333333342</v>
      </c>
      <c r="G11" s="172">
        <v>0.11333333333333333</v>
      </c>
      <c r="H11" s="69"/>
      <c r="I11" s="36" t="s">
        <v>23</v>
      </c>
      <c r="J11" s="102">
        <v>4</v>
      </c>
      <c r="K11" s="98">
        <f t="shared" si="3"/>
        <v>77.11</v>
      </c>
      <c r="L11" s="98">
        <f t="shared" si="0"/>
        <v>0.73</v>
      </c>
      <c r="M11" s="98">
        <f t="shared" si="1"/>
        <v>0.89333333333333342</v>
      </c>
      <c r="N11" s="55">
        <v>0</v>
      </c>
      <c r="O11" s="33">
        <v>0</v>
      </c>
      <c r="P11" s="33">
        <v>0</v>
      </c>
      <c r="Q11" s="34">
        <v>0</v>
      </c>
      <c r="R11" s="78"/>
      <c r="S11" s="210" t="s">
        <v>77</v>
      </c>
      <c r="T11" s="106" t="s">
        <v>72</v>
      </c>
      <c r="U11" s="107">
        <f>((1-10^(-G18))/(1-10^(-G14))*100)-70</f>
        <v>19.354608366249693</v>
      </c>
      <c r="W11" s="94"/>
      <c r="Y11" s="197" t="s">
        <v>7</v>
      </c>
      <c r="Z11" s="13" t="s">
        <v>23</v>
      </c>
      <c r="AA11" s="170">
        <v>77.11</v>
      </c>
      <c r="AB11" s="171">
        <v>0.73</v>
      </c>
      <c r="AC11" s="171">
        <v>0.89333333333333342</v>
      </c>
      <c r="AD11" s="170">
        <v>0</v>
      </c>
      <c r="AE11" s="171">
        <v>0</v>
      </c>
      <c r="AF11" s="171">
        <v>0</v>
      </c>
      <c r="AG11" s="171">
        <v>0</v>
      </c>
      <c r="AH11" s="172">
        <v>0.11333333333333333</v>
      </c>
      <c r="AI11" s="69"/>
      <c r="AJ11" s="36" t="s">
        <v>23</v>
      </c>
      <c r="AK11" s="102">
        <v>4</v>
      </c>
      <c r="AL11" s="98">
        <f t="shared" si="4"/>
        <v>77.11</v>
      </c>
      <c r="AM11" s="98">
        <f t="shared" si="5"/>
        <v>0.73</v>
      </c>
      <c r="AN11" s="98">
        <f t="shared" si="6"/>
        <v>0.89333333333333342</v>
      </c>
      <c r="AO11" s="55">
        <v>0</v>
      </c>
      <c r="AP11" s="33">
        <v>0</v>
      </c>
      <c r="AQ11" s="33">
        <v>0</v>
      </c>
      <c r="AR11" s="34">
        <v>0</v>
      </c>
      <c r="AS11" s="78"/>
      <c r="AT11" s="210" t="s">
        <v>77</v>
      </c>
      <c r="AU11" s="108" t="s">
        <v>72</v>
      </c>
      <c r="AV11" s="107">
        <f>((1-10^(-AH18))/(1-10^(-AH14))*100)-70</f>
        <v>19.354608366249693</v>
      </c>
      <c r="AX11" s="94"/>
    </row>
    <row r="12" spans="1:51" s="67" customFormat="1" ht="15" customHeight="1" x14ac:dyDescent="0.2">
      <c r="B12" s="197" t="s">
        <v>8</v>
      </c>
      <c r="C12" s="14" t="s">
        <v>24</v>
      </c>
      <c r="D12" s="170">
        <v>65.820000000000007</v>
      </c>
      <c r="E12" s="171">
        <v>0.75666666666666671</v>
      </c>
      <c r="F12" s="171">
        <v>1.21</v>
      </c>
      <c r="G12" s="172">
        <v>0.3</v>
      </c>
      <c r="H12" s="69"/>
      <c r="I12" s="37" t="s">
        <v>24</v>
      </c>
      <c r="J12" s="102">
        <v>5</v>
      </c>
      <c r="K12" s="98">
        <f t="shared" si="3"/>
        <v>65.820000000000007</v>
      </c>
      <c r="L12" s="98">
        <f t="shared" si="0"/>
        <v>0.75666666666666671</v>
      </c>
      <c r="M12" s="98">
        <f t="shared" si="1"/>
        <v>1.21</v>
      </c>
      <c r="N12" s="55">
        <v>0</v>
      </c>
      <c r="O12" s="33">
        <v>0</v>
      </c>
      <c r="P12" s="33">
        <v>0</v>
      </c>
      <c r="Q12" s="34">
        <v>0</v>
      </c>
      <c r="R12" s="73"/>
      <c r="S12" s="211"/>
      <c r="T12" s="99" t="s">
        <v>73</v>
      </c>
      <c r="U12" s="109">
        <f>((1-10^(-G21))/(1-10^(-G16))*100)-70</f>
        <v>18.917077118584359</v>
      </c>
      <c r="W12" s="94"/>
      <c r="Y12" s="197" t="s">
        <v>8</v>
      </c>
      <c r="Z12" s="14" t="s">
        <v>24</v>
      </c>
      <c r="AA12" s="170">
        <v>65.820000000000007</v>
      </c>
      <c r="AB12" s="171">
        <v>0.75666666666666671</v>
      </c>
      <c r="AC12" s="171">
        <v>1.21</v>
      </c>
      <c r="AD12" s="170">
        <v>0</v>
      </c>
      <c r="AE12" s="171">
        <v>0</v>
      </c>
      <c r="AF12" s="171">
        <v>0</v>
      </c>
      <c r="AG12" s="171">
        <v>0</v>
      </c>
      <c r="AH12" s="172">
        <v>0.3</v>
      </c>
      <c r="AI12" s="69"/>
      <c r="AJ12" s="37" t="s">
        <v>24</v>
      </c>
      <c r="AK12" s="102">
        <v>5</v>
      </c>
      <c r="AL12" s="98">
        <f t="shared" si="4"/>
        <v>65.820000000000007</v>
      </c>
      <c r="AM12" s="98">
        <f t="shared" si="5"/>
        <v>0.75666666666666671</v>
      </c>
      <c r="AN12" s="98">
        <f t="shared" si="6"/>
        <v>1.21</v>
      </c>
      <c r="AO12" s="55">
        <v>0</v>
      </c>
      <c r="AP12" s="33">
        <v>0</v>
      </c>
      <c r="AQ12" s="33">
        <v>0</v>
      </c>
      <c r="AR12" s="34">
        <v>0</v>
      </c>
      <c r="AS12" s="73"/>
      <c r="AT12" s="211"/>
      <c r="AU12" s="101" t="s">
        <v>73</v>
      </c>
      <c r="AV12" s="109">
        <f>((1-10^(-AH21))/(1-10^(-AH16))*100)-70</f>
        <v>18.917077118584359</v>
      </c>
      <c r="AX12" s="94"/>
    </row>
    <row r="13" spans="1:51" s="67" customFormat="1" ht="15" customHeight="1" x14ac:dyDescent="0.2">
      <c r="B13" s="197" t="s">
        <v>9</v>
      </c>
      <c r="C13" s="15" t="s">
        <v>25</v>
      </c>
      <c r="D13" s="170">
        <v>53.273333333333333</v>
      </c>
      <c r="E13" s="171">
        <v>44.686666666666667</v>
      </c>
      <c r="F13" s="171">
        <v>22.603333333333335</v>
      </c>
      <c r="G13" s="172">
        <v>0.90666666666666673</v>
      </c>
      <c r="H13" s="69"/>
      <c r="I13" s="38" t="s">
        <v>25</v>
      </c>
      <c r="J13" s="102">
        <v>6</v>
      </c>
      <c r="K13" s="98">
        <f t="shared" si="3"/>
        <v>53.273333333333333</v>
      </c>
      <c r="L13" s="98">
        <f t="shared" si="0"/>
        <v>44.686666666666667</v>
      </c>
      <c r="M13" s="98">
        <f t="shared" si="1"/>
        <v>22.603333333333335</v>
      </c>
      <c r="N13" s="55">
        <v>0</v>
      </c>
      <c r="O13" s="33">
        <v>0</v>
      </c>
      <c r="P13" s="33">
        <v>0</v>
      </c>
      <c r="Q13" s="34">
        <v>0</v>
      </c>
      <c r="R13" s="73"/>
      <c r="S13" s="211"/>
      <c r="T13" s="52" t="s">
        <v>74</v>
      </c>
      <c r="U13" s="110">
        <f>((1-10^(-G19))/(1-10^(-G10))*100)-70</f>
        <v>19.302966091269226</v>
      </c>
      <c r="W13" s="94"/>
      <c r="Y13" s="197" t="s">
        <v>9</v>
      </c>
      <c r="Z13" s="15" t="s">
        <v>25</v>
      </c>
      <c r="AA13" s="170">
        <v>53.273333333333333</v>
      </c>
      <c r="AB13" s="171">
        <v>44.686666666666667</v>
      </c>
      <c r="AC13" s="171">
        <v>22.603333333333335</v>
      </c>
      <c r="AD13" s="170">
        <v>0</v>
      </c>
      <c r="AE13" s="171">
        <v>0</v>
      </c>
      <c r="AF13" s="171">
        <v>0</v>
      </c>
      <c r="AG13" s="171">
        <v>0</v>
      </c>
      <c r="AH13" s="191">
        <v>0.90666666666666673</v>
      </c>
      <c r="AI13" s="69"/>
      <c r="AJ13" s="38" t="s">
        <v>25</v>
      </c>
      <c r="AK13" s="102">
        <v>6</v>
      </c>
      <c r="AL13" s="98">
        <f t="shared" si="4"/>
        <v>53.273333333333333</v>
      </c>
      <c r="AM13" s="98">
        <f t="shared" si="5"/>
        <v>44.686666666666667</v>
      </c>
      <c r="AN13" s="98">
        <f t="shared" si="6"/>
        <v>22.603333333333335</v>
      </c>
      <c r="AO13" s="55">
        <v>0</v>
      </c>
      <c r="AP13" s="33">
        <v>0</v>
      </c>
      <c r="AQ13" s="33">
        <v>0</v>
      </c>
      <c r="AR13" s="34">
        <v>0</v>
      </c>
      <c r="AS13" s="73"/>
      <c r="AT13" s="211"/>
      <c r="AU13" s="56" t="s">
        <v>74</v>
      </c>
      <c r="AV13" s="110">
        <f>((1-10^(-AH19))/(1-10^(-AH10))*100)-70</f>
        <v>19.302966091269226</v>
      </c>
      <c r="AX13" s="94"/>
    </row>
    <row r="14" spans="1:51" s="67" customFormat="1" ht="15" customHeight="1" thickBot="1" x14ac:dyDescent="0.25">
      <c r="B14" s="197" t="s">
        <v>85</v>
      </c>
      <c r="C14" s="16" t="s">
        <v>0</v>
      </c>
      <c r="D14" s="173">
        <v>59.949999999999996</v>
      </c>
      <c r="E14" s="174">
        <v>-22.830000000000002</v>
      </c>
      <c r="F14" s="174">
        <v>-29.356666666666669</v>
      </c>
      <c r="G14" s="175">
        <v>0.77333333333333343</v>
      </c>
      <c r="H14" s="69"/>
      <c r="I14" s="39" t="s">
        <v>0</v>
      </c>
      <c r="J14" s="102">
        <v>7</v>
      </c>
      <c r="K14" s="98">
        <f t="shared" si="3"/>
        <v>59.949999999999996</v>
      </c>
      <c r="L14" s="98">
        <f t="shared" si="0"/>
        <v>-22.830000000000002</v>
      </c>
      <c r="M14" s="98">
        <f t="shared" si="1"/>
        <v>-29.356666666666669</v>
      </c>
      <c r="N14" s="104">
        <f>$AH14</f>
        <v>0.77333333333333343</v>
      </c>
      <c r="O14" s="111">
        <v>0</v>
      </c>
      <c r="P14" s="111">
        <v>0</v>
      </c>
      <c r="Q14" s="112">
        <v>0</v>
      </c>
      <c r="R14" s="73"/>
      <c r="S14" s="212"/>
      <c r="T14" s="53" t="s">
        <v>75</v>
      </c>
      <c r="U14" s="113">
        <f>((1-10^(-G24))/(1-10^(-G23))*100)-70</f>
        <v>21.428581676846861</v>
      </c>
      <c r="W14" s="94"/>
      <c r="Y14" s="197" t="s">
        <v>85</v>
      </c>
      <c r="Z14" s="16" t="s">
        <v>0</v>
      </c>
      <c r="AA14" s="173">
        <v>59.949999999999996</v>
      </c>
      <c r="AB14" s="174">
        <v>-22.830000000000002</v>
      </c>
      <c r="AC14" s="174">
        <v>-29.356666666666669</v>
      </c>
      <c r="AD14" s="173">
        <v>0</v>
      </c>
      <c r="AE14" s="174">
        <v>0</v>
      </c>
      <c r="AF14" s="174">
        <v>0</v>
      </c>
      <c r="AG14" s="174">
        <v>0</v>
      </c>
      <c r="AH14" s="175">
        <v>0.77333333333333343</v>
      </c>
      <c r="AI14" s="69"/>
      <c r="AJ14" s="39" t="s">
        <v>0</v>
      </c>
      <c r="AK14" s="102">
        <v>7</v>
      </c>
      <c r="AL14" s="98">
        <f t="shared" si="4"/>
        <v>59.949999999999996</v>
      </c>
      <c r="AM14" s="98">
        <f t="shared" si="5"/>
        <v>-22.830000000000002</v>
      </c>
      <c r="AN14" s="98">
        <f t="shared" si="6"/>
        <v>-29.356666666666669</v>
      </c>
      <c r="AO14" s="104">
        <f>$AH14</f>
        <v>0.77333333333333343</v>
      </c>
      <c r="AP14" s="111">
        <v>0</v>
      </c>
      <c r="AQ14" s="111">
        <v>0</v>
      </c>
      <c r="AR14" s="112">
        <v>0</v>
      </c>
      <c r="AS14" s="73"/>
      <c r="AT14" s="212"/>
      <c r="AU14" s="57" t="s">
        <v>75</v>
      </c>
      <c r="AV14" s="113">
        <f>((1-10^(-AH24))/(1-10^(-AH23))*100)-70</f>
        <v>21.428581676846861</v>
      </c>
      <c r="AX14" s="94"/>
    </row>
    <row r="15" spans="1:51" s="67" customFormat="1" ht="15" customHeight="1" x14ac:dyDescent="0.2">
      <c r="B15" s="198" t="s">
        <v>10</v>
      </c>
      <c r="C15" s="17" t="s">
        <v>26</v>
      </c>
      <c r="D15" s="176">
        <v>84.263333333333335</v>
      </c>
      <c r="E15" s="177">
        <v>0.15333333333333335</v>
      </c>
      <c r="F15" s="177">
        <v>0.80333333333333334</v>
      </c>
      <c r="G15" s="178">
        <v>0</v>
      </c>
      <c r="H15" s="69"/>
      <c r="I15" s="40" t="s">
        <v>26</v>
      </c>
      <c r="J15" s="102">
        <v>8</v>
      </c>
      <c r="K15" s="98">
        <f t="shared" si="3"/>
        <v>84.263333333333335</v>
      </c>
      <c r="L15" s="98">
        <f t="shared" si="0"/>
        <v>0.15333333333333335</v>
      </c>
      <c r="M15" s="98">
        <f t="shared" si="1"/>
        <v>0.80333333333333334</v>
      </c>
      <c r="N15" s="114">
        <v>0</v>
      </c>
      <c r="O15" s="111">
        <v>0</v>
      </c>
      <c r="P15" s="111">
        <v>0</v>
      </c>
      <c r="Q15" s="112">
        <v>0</v>
      </c>
      <c r="R15" s="73"/>
      <c r="S15" s="213" t="s">
        <v>66</v>
      </c>
      <c r="T15" s="215" t="s">
        <v>42</v>
      </c>
      <c r="U15" s="205">
        <f>MAX(U7:U10)-MIN(U7:U10)</f>
        <v>1.9908029586120222</v>
      </c>
      <c r="W15" s="94"/>
      <c r="Y15" s="198" t="s">
        <v>10</v>
      </c>
      <c r="Z15" s="17" t="s">
        <v>26</v>
      </c>
      <c r="AA15" s="176">
        <v>84.263333333333335</v>
      </c>
      <c r="AB15" s="177">
        <v>0.15333333333333335</v>
      </c>
      <c r="AC15" s="177">
        <v>0.80333333333333334</v>
      </c>
      <c r="AD15" s="192">
        <v>0</v>
      </c>
      <c r="AE15" s="177">
        <v>0</v>
      </c>
      <c r="AF15" s="177">
        <v>0</v>
      </c>
      <c r="AG15" s="177">
        <v>0</v>
      </c>
      <c r="AH15" s="178">
        <v>0</v>
      </c>
      <c r="AI15" s="69"/>
      <c r="AJ15" s="40" t="s">
        <v>26</v>
      </c>
      <c r="AK15" s="102">
        <v>8</v>
      </c>
      <c r="AL15" s="98">
        <f t="shared" si="4"/>
        <v>84.263333333333335</v>
      </c>
      <c r="AM15" s="98">
        <f t="shared" si="5"/>
        <v>0.15333333333333335</v>
      </c>
      <c r="AN15" s="98">
        <f t="shared" si="6"/>
        <v>0.80333333333333334</v>
      </c>
      <c r="AO15" s="114">
        <v>0</v>
      </c>
      <c r="AP15" s="111">
        <v>0</v>
      </c>
      <c r="AQ15" s="111">
        <v>0</v>
      </c>
      <c r="AR15" s="112">
        <v>0</v>
      </c>
      <c r="AS15" s="73"/>
      <c r="AT15" s="213" t="s">
        <v>66</v>
      </c>
      <c r="AU15" s="203" t="s">
        <v>42</v>
      </c>
      <c r="AV15" s="205">
        <f>MAX(AV7:AV10)-MIN(AV7:AV10)</f>
        <v>1.9908029586120222</v>
      </c>
      <c r="AX15" s="94"/>
    </row>
    <row r="16" spans="1:51" s="67" customFormat="1" ht="15" customHeight="1" x14ac:dyDescent="0.2">
      <c r="B16" s="198" t="s">
        <v>81</v>
      </c>
      <c r="C16" s="18" t="s">
        <v>1</v>
      </c>
      <c r="D16" s="179">
        <v>54.839999999999996</v>
      </c>
      <c r="E16" s="180">
        <v>47.443333333333328</v>
      </c>
      <c r="F16" s="180">
        <v>-2.5366666666666666</v>
      </c>
      <c r="G16" s="181">
        <v>0.86333333333333329</v>
      </c>
      <c r="H16" s="69"/>
      <c r="I16" s="41" t="s">
        <v>1</v>
      </c>
      <c r="J16" s="102">
        <v>9</v>
      </c>
      <c r="K16" s="98">
        <f t="shared" si="3"/>
        <v>54.839999999999996</v>
      </c>
      <c r="L16" s="98">
        <f t="shared" si="0"/>
        <v>47.443333333333328</v>
      </c>
      <c r="M16" s="98">
        <f t="shared" si="1"/>
        <v>-2.5366666666666666</v>
      </c>
      <c r="N16" s="114">
        <v>0</v>
      </c>
      <c r="O16" s="104">
        <f>$AH16</f>
        <v>0.86333333333333329</v>
      </c>
      <c r="P16" s="111">
        <v>0</v>
      </c>
      <c r="Q16" s="112">
        <v>0</v>
      </c>
      <c r="R16" s="73"/>
      <c r="S16" s="214"/>
      <c r="T16" s="216"/>
      <c r="U16" s="206"/>
      <c r="W16" s="94"/>
      <c r="Y16" s="198" t="s">
        <v>81</v>
      </c>
      <c r="Z16" s="18" t="s">
        <v>1</v>
      </c>
      <c r="AA16" s="179">
        <v>54.839999999999996</v>
      </c>
      <c r="AB16" s="180">
        <v>47.443333333333328</v>
      </c>
      <c r="AC16" s="180">
        <v>-2.5366666666666666</v>
      </c>
      <c r="AD16" s="193">
        <v>0</v>
      </c>
      <c r="AE16" s="180">
        <v>0</v>
      </c>
      <c r="AF16" s="180">
        <v>0</v>
      </c>
      <c r="AG16" s="180">
        <v>0</v>
      </c>
      <c r="AH16" s="181">
        <v>0.86333333333333329</v>
      </c>
      <c r="AI16" s="69"/>
      <c r="AJ16" s="41" t="s">
        <v>1</v>
      </c>
      <c r="AK16" s="102">
        <v>9</v>
      </c>
      <c r="AL16" s="98">
        <f t="shared" si="4"/>
        <v>54.839999999999996</v>
      </c>
      <c r="AM16" s="98">
        <f t="shared" si="5"/>
        <v>47.443333333333328</v>
      </c>
      <c r="AN16" s="98">
        <f t="shared" si="6"/>
        <v>-2.5366666666666666</v>
      </c>
      <c r="AO16" s="114">
        <v>0</v>
      </c>
      <c r="AP16" s="104">
        <f>$AH16</f>
        <v>0.86333333333333329</v>
      </c>
      <c r="AQ16" s="111">
        <v>0</v>
      </c>
      <c r="AR16" s="112">
        <v>0</v>
      </c>
      <c r="AS16" s="73"/>
      <c r="AT16" s="214"/>
      <c r="AU16" s="204"/>
      <c r="AV16" s="206"/>
      <c r="AX16" s="94"/>
    </row>
    <row r="17" spans="1:50" s="67" customFormat="1" ht="15" customHeight="1" x14ac:dyDescent="0.2">
      <c r="B17" s="198" t="s">
        <v>82</v>
      </c>
      <c r="C17" s="19" t="s">
        <v>27</v>
      </c>
      <c r="D17" s="179">
        <v>59.85</v>
      </c>
      <c r="E17" s="180">
        <v>0.57666666666666666</v>
      </c>
      <c r="F17" s="180">
        <v>1.8833333333333335</v>
      </c>
      <c r="G17" s="181">
        <v>0.40333333333333332</v>
      </c>
      <c r="H17" s="69"/>
      <c r="I17" s="42" t="s">
        <v>27</v>
      </c>
      <c r="J17" s="102">
        <v>10</v>
      </c>
      <c r="K17" s="98">
        <f t="shared" si="3"/>
        <v>59.85</v>
      </c>
      <c r="L17" s="98">
        <f t="shared" si="0"/>
        <v>0.57666666666666666</v>
      </c>
      <c r="M17" s="98">
        <f t="shared" si="1"/>
        <v>1.8833333333333335</v>
      </c>
      <c r="N17" s="114">
        <v>0</v>
      </c>
      <c r="O17" s="111">
        <v>0</v>
      </c>
      <c r="P17" s="111">
        <v>0</v>
      </c>
      <c r="Q17" s="104">
        <f>$AH17</f>
        <v>0.40333333333333332</v>
      </c>
      <c r="R17" s="73"/>
      <c r="W17" s="94"/>
      <c r="Y17" s="198" t="s">
        <v>82</v>
      </c>
      <c r="Z17" s="19" t="s">
        <v>27</v>
      </c>
      <c r="AA17" s="179">
        <v>59.85</v>
      </c>
      <c r="AB17" s="180">
        <v>0.57666666666666666</v>
      </c>
      <c r="AC17" s="180">
        <v>1.8833333333333335</v>
      </c>
      <c r="AD17" s="193">
        <v>0</v>
      </c>
      <c r="AE17" s="180">
        <v>0</v>
      </c>
      <c r="AF17" s="180">
        <v>0</v>
      </c>
      <c r="AG17" s="180">
        <v>0</v>
      </c>
      <c r="AH17" s="181">
        <v>0.40333333333333332</v>
      </c>
      <c r="AI17" s="69"/>
      <c r="AJ17" s="42" t="s">
        <v>27</v>
      </c>
      <c r="AK17" s="102">
        <v>10</v>
      </c>
      <c r="AL17" s="98">
        <f t="shared" si="4"/>
        <v>59.85</v>
      </c>
      <c r="AM17" s="98">
        <f t="shared" si="5"/>
        <v>0.57666666666666666</v>
      </c>
      <c r="AN17" s="98">
        <f t="shared" si="6"/>
        <v>1.8833333333333335</v>
      </c>
      <c r="AO17" s="114">
        <v>0</v>
      </c>
      <c r="AP17" s="111">
        <v>0</v>
      </c>
      <c r="AQ17" s="111">
        <v>0</v>
      </c>
      <c r="AR17" s="104">
        <f>$AH17</f>
        <v>0.40333333333333332</v>
      </c>
      <c r="AS17" s="73"/>
      <c r="AU17" s="115"/>
      <c r="AX17" s="94"/>
    </row>
    <row r="18" spans="1:50" s="67" customFormat="1" ht="15" customHeight="1" x14ac:dyDescent="0.2">
      <c r="B18" s="198" t="s">
        <v>83</v>
      </c>
      <c r="C18" s="20" t="s">
        <v>28</v>
      </c>
      <c r="D18" s="179">
        <v>63.923333333333339</v>
      </c>
      <c r="E18" s="180">
        <v>-19.283333333333335</v>
      </c>
      <c r="F18" s="180">
        <v>-24.503333333333334</v>
      </c>
      <c r="G18" s="181">
        <v>0.59</v>
      </c>
      <c r="H18" s="69"/>
      <c r="I18" s="43" t="s">
        <v>28</v>
      </c>
      <c r="J18" s="102">
        <v>11</v>
      </c>
      <c r="K18" s="98">
        <f t="shared" si="3"/>
        <v>63.923333333333339</v>
      </c>
      <c r="L18" s="98">
        <f t="shared" si="0"/>
        <v>-19.283333333333335</v>
      </c>
      <c r="M18" s="98">
        <f t="shared" si="1"/>
        <v>-24.503333333333334</v>
      </c>
      <c r="N18" s="104">
        <f>$AH18</f>
        <v>0.59</v>
      </c>
      <c r="O18" s="111">
        <v>0</v>
      </c>
      <c r="P18" s="111">
        <v>0</v>
      </c>
      <c r="Q18" s="112">
        <v>0</v>
      </c>
      <c r="R18" s="73"/>
      <c r="S18" s="207" t="s">
        <v>64</v>
      </c>
      <c r="T18" s="116" t="s">
        <v>23</v>
      </c>
      <c r="U18" s="117">
        <f>SQRT((E11-(E15-(((D15-D11)/(D15-D28))*(E15-E28))))^2+(F11-(F15-(((D15-D11)/(D15-D28))*(F15-F28))))^2)</f>
        <v>0.47616289726647276</v>
      </c>
      <c r="W18" s="94"/>
      <c r="Y18" s="198" t="s">
        <v>83</v>
      </c>
      <c r="Z18" s="20" t="s">
        <v>28</v>
      </c>
      <c r="AA18" s="179">
        <v>63.923333333333339</v>
      </c>
      <c r="AB18" s="180">
        <v>-19.283333333333335</v>
      </c>
      <c r="AC18" s="180">
        <v>-24.503333333333334</v>
      </c>
      <c r="AD18" s="193">
        <v>0</v>
      </c>
      <c r="AE18" s="180">
        <v>0</v>
      </c>
      <c r="AF18" s="180">
        <v>0</v>
      </c>
      <c r="AG18" s="180">
        <v>0</v>
      </c>
      <c r="AH18" s="181">
        <v>0.59</v>
      </c>
      <c r="AI18" s="69"/>
      <c r="AJ18" s="43" t="s">
        <v>28</v>
      </c>
      <c r="AK18" s="102">
        <v>11</v>
      </c>
      <c r="AL18" s="98">
        <f t="shared" si="4"/>
        <v>63.923333333333339</v>
      </c>
      <c r="AM18" s="98">
        <f t="shared" si="5"/>
        <v>-19.283333333333335</v>
      </c>
      <c r="AN18" s="98">
        <f t="shared" si="6"/>
        <v>-24.503333333333334</v>
      </c>
      <c r="AO18" s="104">
        <f>$AH18</f>
        <v>0.59</v>
      </c>
      <c r="AP18" s="111">
        <v>0</v>
      </c>
      <c r="AQ18" s="111">
        <v>0</v>
      </c>
      <c r="AR18" s="112">
        <v>0</v>
      </c>
      <c r="AS18" s="73"/>
      <c r="AT18" s="207" t="s">
        <v>64</v>
      </c>
      <c r="AU18" s="118" t="s">
        <v>23</v>
      </c>
      <c r="AV18" s="117">
        <f>SQRT((AB11-(AB15-(((AA15-AA11)/(AA15-AA28))*(AB15-AB28))))^2+(AC11-(AC15-(((AA15-AA11)/(AA15-AA28))*(AC15-AC28))))^2)</f>
        <v>0.47616289726647276</v>
      </c>
      <c r="AX18" s="94"/>
    </row>
    <row r="19" spans="1:50" s="67" customFormat="1" ht="15" customHeight="1" x14ac:dyDescent="0.2">
      <c r="B19" s="198" t="s">
        <v>11</v>
      </c>
      <c r="C19" s="21" t="s">
        <v>29</v>
      </c>
      <c r="D19" s="179">
        <v>81.02</v>
      </c>
      <c r="E19" s="180">
        <v>-4.6333333333333337</v>
      </c>
      <c r="F19" s="180">
        <v>49.126666666666665</v>
      </c>
      <c r="G19" s="181">
        <v>0.62333333333333341</v>
      </c>
      <c r="H19" s="69"/>
      <c r="I19" s="44" t="s">
        <v>29</v>
      </c>
      <c r="J19" s="102">
        <v>12</v>
      </c>
      <c r="K19" s="98">
        <f t="shared" si="3"/>
        <v>81.02</v>
      </c>
      <c r="L19" s="98">
        <f t="shared" si="0"/>
        <v>-4.6333333333333337</v>
      </c>
      <c r="M19" s="98">
        <f t="shared" si="1"/>
        <v>49.126666666666665</v>
      </c>
      <c r="N19" s="114">
        <v>0</v>
      </c>
      <c r="O19" s="111">
        <v>0</v>
      </c>
      <c r="P19" s="104">
        <f>$AH19</f>
        <v>0.62333333333333341</v>
      </c>
      <c r="Q19" s="112">
        <v>0</v>
      </c>
      <c r="R19" s="73"/>
      <c r="S19" s="208"/>
      <c r="T19" s="119" t="s">
        <v>24</v>
      </c>
      <c r="U19" s="110">
        <f>SQRT((E12-(E15-(((D15-D12)/(D15-D28))*(E15-E28))))^2+(F12-(F15-((D15-D12)/(D15-D28)*(F15-F28))))^2)</f>
        <v>0.33191709661783636</v>
      </c>
      <c r="W19" s="94"/>
      <c r="Y19" s="198" t="s">
        <v>11</v>
      </c>
      <c r="Z19" s="21" t="s">
        <v>29</v>
      </c>
      <c r="AA19" s="179">
        <v>81.02</v>
      </c>
      <c r="AB19" s="180">
        <v>-4.6333333333333337</v>
      </c>
      <c r="AC19" s="180">
        <v>49.126666666666665</v>
      </c>
      <c r="AD19" s="193">
        <v>0</v>
      </c>
      <c r="AE19" s="180">
        <v>0</v>
      </c>
      <c r="AF19" s="180">
        <v>0</v>
      </c>
      <c r="AG19" s="180">
        <v>0</v>
      </c>
      <c r="AH19" s="181">
        <v>0.62333333333333341</v>
      </c>
      <c r="AI19" s="69"/>
      <c r="AJ19" s="44" t="s">
        <v>29</v>
      </c>
      <c r="AK19" s="102">
        <v>12</v>
      </c>
      <c r="AL19" s="98">
        <f t="shared" si="4"/>
        <v>81.02</v>
      </c>
      <c r="AM19" s="98">
        <f t="shared" si="5"/>
        <v>-4.6333333333333337</v>
      </c>
      <c r="AN19" s="98">
        <f t="shared" si="6"/>
        <v>49.126666666666665</v>
      </c>
      <c r="AO19" s="114">
        <v>0</v>
      </c>
      <c r="AP19" s="111">
        <v>0</v>
      </c>
      <c r="AQ19" s="104">
        <f>$AH19</f>
        <v>0.62333333333333341</v>
      </c>
      <c r="AR19" s="112">
        <v>0</v>
      </c>
      <c r="AS19" s="73"/>
      <c r="AT19" s="208"/>
      <c r="AU19" s="120" t="s">
        <v>24</v>
      </c>
      <c r="AV19" s="110">
        <f>SQRT((AB12-(AB15-(((AA15-AA12)/(AA15-AA28))*(AB15-AB28))))^2+(AC12-(AC15-((AA15-AA12)/(AA15-AA28)*(AC15-AC28))))^2)</f>
        <v>0.33191709661783636</v>
      </c>
      <c r="AX19" s="94"/>
    </row>
    <row r="20" spans="1:50" s="67" customFormat="1" ht="15" customHeight="1" x14ac:dyDescent="0.2">
      <c r="B20" s="198" t="s">
        <v>12</v>
      </c>
      <c r="C20" s="21" t="s">
        <v>30</v>
      </c>
      <c r="D20" s="179">
        <v>82.446666666666673</v>
      </c>
      <c r="E20" s="180">
        <v>-3.7833333333333332</v>
      </c>
      <c r="F20" s="180">
        <v>32.82</v>
      </c>
      <c r="G20" s="181">
        <v>0.36333333333333329</v>
      </c>
      <c r="H20" s="69"/>
      <c r="I20" s="44" t="s">
        <v>30</v>
      </c>
      <c r="J20" s="102">
        <v>13</v>
      </c>
      <c r="K20" s="98">
        <f t="shared" si="3"/>
        <v>82.446666666666673</v>
      </c>
      <c r="L20" s="98">
        <f t="shared" si="0"/>
        <v>-3.7833333333333332</v>
      </c>
      <c r="M20" s="98">
        <f t="shared" si="1"/>
        <v>32.82</v>
      </c>
      <c r="N20" s="114">
        <v>0</v>
      </c>
      <c r="O20" s="111">
        <v>0</v>
      </c>
      <c r="P20" s="104">
        <f>$AH20</f>
        <v>0.36333333333333329</v>
      </c>
      <c r="Q20" s="112">
        <v>0</v>
      </c>
      <c r="R20" s="73"/>
      <c r="S20" s="209"/>
      <c r="T20" s="121" t="s">
        <v>32</v>
      </c>
      <c r="U20" s="122">
        <f>SQRT((E22-(E15-(((D15-D22)/(D15-D28))*(E15-E28))))^2+(F22-(F15-((D15-D22)/(D15-D28)*(F15-F28))))^2)</f>
        <v>0.99988316755744555</v>
      </c>
      <c r="W20" s="94"/>
      <c r="Y20" s="198" t="s">
        <v>12</v>
      </c>
      <c r="Z20" s="21" t="s">
        <v>30</v>
      </c>
      <c r="AA20" s="179">
        <v>82.446666666666673</v>
      </c>
      <c r="AB20" s="180">
        <v>-3.7833333333333332</v>
      </c>
      <c r="AC20" s="180">
        <v>32.82</v>
      </c>
      <c r="AD20" s="193">
        <v>0</v>
      </c>
      <c r="AE20" s="180">
        <v>0</v>
      </c>
      <c r="AF20" s="180">
        <v>0</v>
      </c>
      <c r="AG20" s="180">
        <v>0</v>
      </c>
      <c r="AH20" s="181">
        <v>0.36333333333333329</v>
      </c>
      <c r="AI20" s="69"/>
      <c r="AJ20" s="44" t="s">
        <v>30</v>
      </c>
      <c r="AK20" s="102">
        <v>13</v>
      </c>
      <c r="AL20" s="98">
        <f t="shared" si="4"/>
        <v>82.446666666666673</v>
      </c>
      <c r="AM20" s="98">
        <f t="shared" si="5"/>
        <v>-3.7833333333333332</v>
      </c>
      <c r="AN20" s="98">
        <f t="shared" si="6"/>
        <v>32.82</v>
      </c>
      <c r="AO20" s="114">
        <v>0</v>
      </c>
      <c r="AP20" s="111">
        <v>0</v>
      </c>
      <c r="AQ20" s="104">
        <f>$AH20</f>
        <v>0.36333333333333329</v>
      </c>
      <c r="AR20" s="112">
        <v>0</v>
      </c>
      <c r="AS20" s="73"/>
      <c r="AT20" s="209"/>
      <c r="AU20" s="123" t="s">
        <v>32</v>
      </c>
      <c r="AV20" s="122">
        <f>SQRT((AB22-(AB15-(((AA15-AA22)/(AA15-AA28))*(AB15-AB28))))^2+(AC22-(AC15-((AA15-AA22)/(AA15-AA28)*(AC15-AC28))))^2)</f>
        <v>0.99988316755744555</v>
      </c>
      <c r="AX20" s="94"/>
    </row>
    <row r="21" spans="1:50" s="67" customFormat="1" ht="15" customHeight="1" thickBot="1" x14ac:dyDescent="0.25">
      <c r="B21" s="198" t="s">
        <v>84</v>
      </c>
      <c r="C21" s="22" t="s">
        <v>31</v>
      </c>
      <c r="D21" s="182">
        <v>59.436666666666667</v>
      </c>
      <c r="E21" s="183">
        <v>38.36</v>
      </c>
      <c r="F21" s="183">
        <v>-2.8533333333333335</v>
      </c>
      <c r="G21" s="184">
        <v>0.6333333333333333</v>
      </c>
      <c r="H21" s="69"/>
      <c r="I21" s="45" t="s">
        <v>31</v>
      </c>
      <c r="J21" s="102">
        <v>14</v>
      </c>
      <c r="K21" s="98">
        <f t="shared" si="3"/>
        <v>59.436666666666667</v>
      </c>
      <c r="L21" s="98">
        <f t="shared" si="0"/>
        <v>38.36</v>
      </c>
      <c r="M21" s="98">
        <f t="shared" si="1"/>
        <v>-2.8533333333333335</v>
      </c>
      <c r="N21" s="114">
        <v>0</v>
      </c>
      <c r="O21" s="104">
        <f>$AH21</f>
        <v>0.6333333333333333</v>
      </c>
      <c r="P21" s="111">
        <v>0</v>
      </c>
      <c r="Q21" s="112">
        <v>0</v>
      </c>
      <c r="R21" s="73"/>
      <c r="S21" s="124"/>
      <c r="T21" s="73"/>
      <c r="U21" s="73"/>
      <c r="W21" s="94"/>
      <c r="Y21" s="198" t="s">
        <v>84</v>
      </c>
      <c r="Z21" s="22" t="s">
        <v>31</v>
      </c>
      <c r="AA21" s="182">
        <v>59.436666666666667</v>
      </c>
      <c r="AB21" s="183">
        <v>38.36</v>
      </c>
      <c r="AC21" s="183">
        <v>-2.8533333333333335</v>
      </c>
      <c r="AD21" s="194">
        <v>0</v>
      </c>
      <c r="AE21" s="183">
        <v>0</v>
      </c>
      <c r="AF21" s="183">
        <v>0</v>
      </c>
      <c r="AG21" s="183">
        <v>0</v>
      </c>
      <c r="AH21" s="184">
        <v>0.6333333333333333</v>
      </c>
      <c r="AI21" s="69"/>
      <c r="AJ21" s="45" t="s">
        <v>31</v>
      </c>
      <c r="AK21" s="102">
        <v>14</v>
      </c>
      <c r="AL21" s="98">
        <f t="shared" si="4"/>
        <v>59.436666666666667</v>
      </c>
      <c r="AM21" s="98">
        <f t="shared" si="5"/>
        <v>38.36</v>
      </c>
      <c r="AN21" s="98">
        <f t="shared" si="6"/>
        <v>-2.8533333333333335</v>
      </c>
      <c r="AO21" s="114">
        <v>0</v>
      </c>
      <c r="AP21" s="104">
        <f>$AH21</f>
        <v>0.6333333333333333</v>
      </c>
      <c r="AQ21" s="111">
        <v>0</v>
      </c>
      <c r="AR21" s="112">
        <v>0</v>
      </c>
      <c r="AS21" s="73"/>
      <c r="AT21" s="124"/>
      <c r="AU21" s="125"/>
      <c r="AV21" s="73"/>
      <c r="AX21" s="94"/>
    </row>
    <row r="22" spans="1:50" s="67" customFormat="1" ht="15" customHeight="1" x14ac:dyDescent="0.2">
      <c r="B22" s="197" t="s">
        <v>13</v>
      </c>
      <c r="C22" s="23" t="s">
        <v>32</v>
      </c>
      <c r="D22" s="185">
        <v>53.70000000000001</v>
      </c>
      <c r="E22" s="186">
        <v>1.53</v>
      </c>
      <c r="F22" s="186">
        <v>1.0999999999999999</v>
      </c>
      <c r="G22" s="187">
        <v>0.54</v>
      </c>
      <c r="H22" s="69"/>
      <c r="I22" s="46" t="s">
        <v>32</v>
      </c>
      <c r="J22" s="102">
        <v>15</v>
      </c>
      <c r="K22" s="98">
        <f t="shared" si="3"/>
        <v>53.70000000000001</v>
      </c>
      <c r="L22" s="98">
        <f t="shared" si="0"/>
        <v>1.53</v>
      </c>
      <c r="M22" s="98">
        <f t="shared" si="1"/>
        <v>1.0999999999999999</v>
      </c>
      <c r="N22" s="114">
        <v>0</v>
      </c>
      <c r="O22" s="111">
        <v>0</v>
      </c>
      <c r="P22" s="111">
        <v>0</v>
      </c>
      <c r="Q22" s="112">
        <v>0</v>
      </c>
      <c r="R22" s="73"/>
      <c r="S22" s="207" t="s">
        <v>65</v>
      </c>
      <c r="T22" s="126" t="s">
        <v>0</v>
      </c>
      <c r="U22" s="127">
        <f>SQRT(($AB$244-D14)^2+($AC$244-E14)^2+($AH$244-F14)^2)</f>
        <v>3.7795869850788941</v>
      </c>
      <c r="W22" s="94"/>
      <c r="Y22" s="197" t="s">
        <v>13</v>
      </c>
      <c r="Z22" s="23" t="s">
        <v>32</v>
      </c>
      <c r="AA22" s="185">
        <v>53.70000000000001</v>
      </c>
      <c r="AB22" s="186">
        <v>1.53</v>
      </c>
      <c r="AC22" s="186">
        <v>1.0999999999999999</v>
      </c>
      <c r="AD22" s="185">
        <v>0</v>
      </c>
      <c r="AE22" s="186">
        <v>0</v>
      </c>
      <c r="AF22" s="186">
        <v>0</v>
      </c>
      <c r="AG22" s="186">
        <v>0</v>
      </c>
      <c r="AH22" s="187">
        <v>0.54</v>
      </c>
      <c r="AI22" s="69"/>
      <c r="AJ22" s="46" t="s">
        <v>32</v>
      </c>
      <c r="AK22" s="102">
        <v>15</v>
      </c>
      <c r="AL22" s="98">
        <f t="shared" si="4"/>
        <v>53.70000000000001</v>
      </c>
      <c r="AM22" s="98">
        <f t="shared" si="5"/>
        <v>1.53</v>
      </c>
      <c r="AN22" s="98">
        <f t="shared" si="6"/>
        <v>1.0999999999999999</v>
      </c>
      <c r="AO22" s="114">
        <v>0</v>
      </c>
      <c r="AP22" s="111">
        <v>0</v>
      </c>
      <c r="AQ22" s="111">
        <v>0</v>
      </c>
      <c r="AR22" s="112">
        <v>0</v>
      </c>
      <c r="AS22" s="73"/>
      <c r="AT22" s="207" t="s">
        <v>65</v>
      </c>
      <c r="AU22" s="128" t="s">
        <v>0</v>
      </c>
      <c r="AV22" s="127">
        <f>SQRT(($AB$244-AA14)^2+($AC$244-AB14)^2+($AH$244-AC14)^2)</f>
        <v>3.7795869850788941</v>
      </c>
      <c r="AX22" s="94"/>
    </row>
    <row r="23" spans="1:50" s="67" customFormat="1" ht="15" customHeight="1" x14ac:dyDescent="0.2">
      <c r="B23" s="197" t="s">
        <v>14</v>
      </c>
      <c r="C23" s="24" t="s">
        <v>33</v>
      </c>
      <c r="D23" s="170">
        <v>35.306666666666665</v>
      </c>
      <c r="E23" s="171">
        <v>1.33</v>
      </c>
      <c r="F23" s="171">
        <v>3.1566666666666667</v>
      </c>
      <c r="G23" s="172">
        <v>1.0566666666666666</v>
      </c>
      <c r="H23" s="69"/>
      <c r="I23" s="47" t="s">
        <v>33</v>
      </c>
      <c r="J23" s="102">
        <v>16</v>
      </c>
      <c r="K23" s="98">
        <f t="shared" si="3"/>
        <v>35.306666666666665</v>
      </c>
      <c r="L23" s="98">
        <f t="shared" si="0"/>
        <v>1.33</v>
      </c>
      <c r="M23" s="98">
        <f t="shared" si="1"/>
        <v>3.1566666666666667</v>
      </c>
      <c r="N23" s="114">
        <v>0</v>
      </c>
      <c r="O23" s="111">
        <v>0</v>
      </c>
      <c r="P23" s="111">
        <v>0</v>
      </c>
      <c r="Q23" s="104">
        <f>$AH23</f>
        <v>1.0566666666666666</v>
      </c>
      <c r="R23" s="73"/>
      <c r="S23" s="208"/>
      <c r="T23" s="129" t="s">
        <v>1</v>
      </c>
      <c r="U23" s="130">
        <f>SQRT(($AB$245-D16)^2+($AC$245-E16)^2+($AH$245-F16)^2)</f>
        <v>3.8630931763146545</v>
      </c>
      <c r="W23" s="94"/>
      <c r="Y23" s="197" t="s">
        <v>14</v>
      </c>
      <c r="Z23" s="24" t="s">
        <v>33</v>
      </c>
      <c r="AA23" s="170">
        <v>35.306666666666665</v>
      </c>
      <c r="AB23" s="171">
        <v>1.33</v>
      </c>
      <c r="AC23" s="171">
        <v>3.1566666666666667</v>
      </c>
      <c r="AD23" s="170">
        <v>0</v>
      </c>
      <c r="AE23" s="171">
        <v>0</v>
      </c>
      <c r="AF23" s="171">
        <v>0</v>
      </c>
      <c r="AG23" s="171">
        <v>0</v>
      </c>
      <c r="AH23" s="172">
        <v>1.0566666666666666</v>
      </c>
      <c r="AI23" s="69"/>
      <c r="AJ23" s="47" t="s">
        <v>33</v>
      </c>
      <c r="AK23" s="102">
        <v>16</v>
      </c>
      <c r="AL23" s="98">
        <f t="shared" si="4"/>
        <v>35.306666666666665</v>
      </c>
      <c r="AM23" s="98">
        <f t="shared" si="5"/>
        <v>1.33</v>
      </c>
      <c r="AN23" s="98">
        <f t="shared" si="6"/>
        <v>3.1566666666666667</v>
      </c>
      <c r="AO23" s="114">
        <v>0</v>
      </c>
      <c r="AP23" s="111">
        <v>0</v>
      </c>
      <c r="AQ23" s="111">
        <v>0</v>
      </c>
      <c r="AR23" s="104">
        <f>$AH23</f>
        <v>1.0566666666666666</v>
      </c>
      <c r="AS23" s="73"/>
      <c r="AT23" s="208"/>
      <c r="AU23" s="131" t="s">
        <v>1</v>
      </c>
      <c r="AV23" s="130">
        <f>SQRT(($AB$245-AA16)^2+($AC$245-AB16)^2+($AH$245-AC16)^2)</f>
        <v>3.8630931763146545</v>
      </c>
      <c r="AX23" s="94"/>
    </row>
    <row r="24" spans="1:50" s="67" customFormat="1" ht="15" customHeight="1" x14ac:dyDescent="0.2">
      <c r="B24" s="197" t="s">
        <v>15</v>
      </c>
      <c r="C24" s="24" t="s">
        <v>34</v>
      </c>
      <c r="D24" s="170">
        <v>43.73</v>
      </c>
      <c r="E24" s="171">
        <v>1.0533333333333335</v>
      </c>
      <c r="F24" s="171">
        <v>2.5266666666666668</v>
      </c>
      <c r="G24" s="172">
        <v>0.77999999999999992</v>
      </c>
      <c r="H24" s="69"/>
      <c r="I24" s="48" t="s">
        <v>34</v>
      </c>
      <c r="J24" s="102">
        <v>17</v>
      </c>
      <c r="K24" s="98">
        <f t="shared" si="3"/>
        <v>43.73</v>
      </c>
      <c r="L24" s="98">
        <f t="shared" si="0"/>
        <v>1.0533333333333335</v>
      </c>
      <c r="M24" s="98">
        <f t="shared" si="1"/>
        <v>2.5266666666666668</v>
      </c>
      <c r="N24" s="114">
        <v>0</v>
      </c>
      <c r="O24" s="111">
        <v>0</v>
      </c>
      <c r="P24" s="111">
        <v>0</v>
      </c>
      <c r="Q24" s="104">
        <f>$AH24</f>
        <v>0.77999999999999992</v>
      </c>
      <c r="R24" s="73"/>
      <c r="S24" s="208"/>
      <c r="T24" s="132" t="s">
        <v>2</v>
      </c>
      <c r="U24" s="130">
        <f>SQRT(($AB$246-D10)^2+($AC$246-E10)^2+($AH$246-F10)^2)</f>
        <v>4.4482505924614237</v>
      </c>
      <c r="W24" s="94"/>
      <c r="Y24" s="197" t="s">
        <v>15</v>
      </c>
      <c r="Z24" s="24" t="s">
        <v>34</v>
      </c>
      <c r="AA24" s="170">
        <v>43.73</v>
      </c>
      <c r="AB24" s="171">
        <v>1.0533333333333335</v>
      </c>
      <c r="AC24" s="171">
        <v>2.5266666666666668</v>
      </c>
      <c r="AD24" s="170">
        <v>0</v>
      </c>
      <c r="AE24" s="171">
        <v>0</v>
      </c>
      <c r="AF24" s="171">
        <v>0</v>
      </c>
      <c r="AG24" s="171">
        <v>0</v>
      </c>
      <c r="AH24" s="172">
        <v>0.77999999999999992</v>
      </c>
      <c r="AI24" s="69"/>
      <c r="AJ24" s="48" t="s">
        <v>34</v>
      </c>
      <c r="AK24" s="102">
        <v>17</v>
      </c>
      <c r="AL24" s="98">
        <f t="shared" si="4"/>
        <v>43.73</v>
      </c>
      <c r="AM24" s="98">
        <f t="shared" si="5"/>
        <v>1.0533333333333335</v>
      </c>
      <c r="AN24" s="98">
        <f t="shared" si="6"/>
        <v>2.5266666666666668</v>
      </c>
      <c r="AO24" s="114">
        <v>0</v>
      </c>
      <c r="AP24" s="111">
        <v>0</v>
      </c>
      <c r="AQ24" s="111">
        <v>0</v>
      </c>
      <c r="AR24" s="104">
        <f>$AH24</f>
        <v>0.77999999999999992</v>
      </c>
      <c r="AS24" s="73"/>
      <c r="AT24" s="208"/>
      <c r="AU24" s="133" t="s">
        <v>2</v>
      </c>
      <c r="AV24" s="130">
        <f>SQRT(($AB$246-AA10)^2+($AC$246-AB10)^2+($AH$246-AC10)^2)</f>
        <v>4.4482505924614237</v>
      </c>
      <c r="AX24" s="94"/>
    </row>
    <row r="25" spans="1:50" s="67" customFormat="1" ht="15" customHeight="1" x14ac:dyDescent="0.2">
      <c r="B25" s="197" t="s">
        <v>16</v>
      </c>
      <c r="C25" s="25" t="s">
        <v>35</v>
      </c>
      <c r="D25" s="170">
        <v>70.633333333333326</v>
      </c>
      <c r="E25" s="171">
        <v>-12.99</v>
      </c>
      <c r="F25" s="171">
        <v>-15.596666666666666</v>
      </c>
      <c r="G25" s="172">
        <v>0.35333333333333333</v>
      </c>
      <c r="H25" s="69"/>
      <c r="I25" s="49" t="s">
        <v>35</v>
      </c>
      <c r="J25" s="102">
        <v>18</v>
      </c>
      <c r="K25" s="98">
        <f t="shared" si="3"/>
        <v>70.633333333333326</v>
      </c>
      <c r="L25" s="98">
        <f t="shared" si="0"/>
        <v>-12.99</v>
      </c>
      <c r="M25" s="98">
        <f t="shared" si="1"/>
        <v>-15.596666666666666</v>
      </c>
      <c r="N25" s="104">
        <f>$AH25</f>
        <v>0.35333333333333333</v>
      </c>
      <c r="O25" s="111">
        <v>0</v>
      </c>
      <c r="P25" s="111">
        <v>0</v>
      </c>
      <c r="Q25" s="112">
        <v>0</v>
      </c>
      <c r="R25" s="73"/>
      <c r="S25" s="208"/>
      <c r="T25" s="134" t="s">
        <v>39</v>
      </c>
      <c r="U25" s="130">
        <f>SQRT(($AB$247-D23)^2+($AC$247-E23)^2+($AH$247-F23)^2)</f>
        <v>1.1405359364010521</v>
      </c>
      <c r="W25" s="94"/>
      <c r="Y25" s="197" t="s">
        <v>16</v>
      </c>
      <c r="Z25" s="25" t="s">
        <v>35</v>
      </c>
      <c r="AA25" s="170">
        <v>70.633333333333326</v>
      </c>
      <c r="AB25" s="171">
        <v>-12.99</v>
      </c>
      <c r="AC25" s="171">
        <v>-15.596666666666666</v>
      </c>
      <c r="AD25" s="170">
        <v>0</v>
      </c>
      <c r="AE25" s="171">
        <v>0</v>
      </c>
      <c r="AF25" s="171">
        <v>0</v>
      </c>
      <c r="AG25" s="171">
        <v>0</v>
      </c>
      <c r="AH25" s="172">
        <v>0.35333333333333333</v>
      </c>
      <c r="AI25" s="69"/>
      <c r="AJ25" s="49" t="s">
        <v>35</v>
      </c>
      <c r="AK25" s="102">
        <v>18</v>
      </c>
      <c r="AL25" s="98">
        <f t="shared" si="4"/>
        <v>70.633333333333326</v>
      </c>
      <c r="AM25" s="98">
        <f t="shared" si="5"/>
        <v>-12.99</v>
      </c>
      <c r="AN25" s="98">
        <f t="shared" si="6"/>
        <v>-15.596666666666666</v>
      </c>
      <c r="AO25" s="104">
        <f>$AH25</f>
        <v>0.35333333333333333</v>
      </c>
      <c r="AP25" s="111">
        <v>0</v>
      </c>
      <c r="AQ25" s="111">
        <v>0</v>
      </c>
      <c r="AR25" s="112">
        <v>0</v>
      </c>
      <c r="AS25" s="73"/>
      <c r="AT25" s="208"/>
      <c r="AU25" s="135" t="s">
        <v>39</v>
      </c>
      <c r="AV25" s="130">
        <f>SQRT(($AB$247-AA23)^2+($AC$247-AB23)^2+($AH$247-AC23)^2)</f>
        <v>1.1405359364010521</v>
      </c>
      <c r="AX25" s="94"/>
    </row>
    <row r="26" spans="1:50" s="67" customFormat="1" ht="15" customHeight="1" x14ac:dyDescent="0.2">
      <c r="B26" s="197" t="s">
        <v>17</v>
      </c>
      <c r="C26" s="26" t="s">
        <v>36</v>
      </c>
      <c r="D26" s="170">
        <v>67.11333333333333</v>
      </c>
      <c r="E26" s="171">
        <v>26.956666666666667</v>
      </c>
      <c r="F26" s="171">
        <v>-3.6799999999999997</v>
      </c>
      <c r="G26" s="172">
        <v>0.38666666666666671</v>
      </c>
      <c r="H26" s="69"/>
      <c r="I26" s="50" t="s">
        <v>36</v>
      </c>
      <c r="J26" s="102">
        <v>19</v>
      </c>
      <c r="K26" s="98">
        <f t="shared" si="3"/>
        <v>67.11333333333333</v>
      </c>
      <c r="L26" s="98">
        <f t="shared" si="0"/>
        <v>26.956666666666667</v>
      </c>
      <c r="M26" s="98">
        <f t="shared" si="1"/>
        <v>-3.6799999999999997</v>
      </c>
      <c r="N26" s="114">
        <v>0</v>
      </c>
      <c r="O26" s="104">
        <f>$AH26</f>
        <v>0.38666666666666671</v>
      </c>
      <c r="P26" s="111">
        <v>0</v>
      </c>
      <c r="Q26" s="112">
        <v>0</v>
      </c>
      <c r="R26" s="73"/>
      <c r="S26" s="208"/>
      <c r="T26" s="136" t="s">
        <v>25</v>
      </c>
      <c r="U26" s="130">
        <f>SQRT(($AB$248-D13)^2+($AC$248-E13)^2+($AH$248-F13)^2)</f>
        <v>4.5778706840626242</v>
      </c>
      <c r="W26" s="94"/>
      <c r="Y26" s="197" t="s">
        <v>17</v>
      </c>
      <c r="Z26" s="26" t="s">
        <v>36</v>
      </c>
      <c r="AA26" s="170">
        <v>67.11333333333333</v>
      </c>
      <c r="AB26" s="171">
        <v>26.956666666666667</v>
      </c>
      <c r="AC26" s="171">
        <v>-3.6799999999999997</v>
      </c>
      <c r="AD26" s="170">
        <v>0</v>
      </c>
      <c r="AE26" s="171">
        <v>0</v>
      </c>
      <c r="AF26" s="171">
        <v>0</v>
      </c>
      <c r="AG26" s="171">
        <v>0</v>
      </c>
      <c r="AH26" s="172">
        <v>0.38666666666666671</v>
      </c>
      <c r="AI26" s="69"/>
      <c r="AJ26" s="50" t="s">
        <v>36</v>
      </c>
      <c r="AK26" s="102">
        <v>19</v>
      </c>
      <c r="AL26" s="98">
        <f t="shared" si="4"/>
        <v>67.11333333333333</v>
      </c>
      <c r="AM26" s="98">
        <f t="shared" si="5"/>
        <v>26.956666666666667</v>
      </c>
      <c r="AN26" s="98">
        <f t="shared" si="6"/>
        <v>-3.6799999999999997</v>
      </c>
      <c r="AO26" s="114">
        <v>0</v>
      </c>
      <c r="AP26" s="104">
        <f>$AH26</f>
        <v>0.38666666666666671</v>
      </c>
      <c r="AQ26" s="111">
        <v>0</v>
      </c>
      <c r="AR26" s="112">
        <v>0</v>
      </c>
      <c r="AS26" s="73"/>
      <c r="AT26" s="208"/>
      <c r="AU26" s="137" t="s">
        <v>25</v>
      </c>
      <c r="AV26" s="130">
        <f>SQRT(($AB$248-AA13)^2+($AC$248-AB13)^2+($AH$248-AC13)^2)</f>
        <v>4.5778706840626242</v>
      </c>
      <c r="AX26" s="94"/>
    </row>
    <row r="27" spans="1:50" s="67" customFormat="1" ht="15" customHeight="1" x14ac:dyDescent="0.2">
      <c r="B27" s="197" t="s">
        <v>18</v>
      </c>
      <c r="C27" s="27" t="s">
        <v>37</v>
      </c>
      <c r="D27" s="170">
        <v>32.376666666666665</v>
      </c>
      <c r="E27" s="171">
        <v>0.69000000000000006</v>
      </c>
      <c r="F27" s="171">
        <v>1.39</v>
      </c>
      <c r="G27" s="172">
        <v>1.2733333333333334</v>
      </c>
      <c r="H27" s="69"/>
      <c r="I27" s="51" t="s">
        <v>37</v>
      </c>
      <c r="J27" s="102">
        <v>20</v>
      </c>
      <c r="K27" s="98">
        <f t="shared" si="3"/>
        <v>32.376666666666665</v>
      </c>
      <c r="L27" s="98">
        <f t="shared" si="0"/>
        <v>0.69000000000000006</v>
      </c>
      <c r="M27" s="98">
        <f t="shared" si="1"/>
        <v>1.39</v>
      </c>
      <c r="N27" s="114">
        <v>0</v>
      </c>
      <c r="O27" s="111">
        <v>0</v>
      </c>
      <c r="P27" s="111">
        <v>0</v>
      </c>
      <c r="Q27" s="112">
        <v>0</v>
      </c>
      <c r="R27" s="73"/>
      <c r="S27" s="208"/>
      <c r="T27" s="138" t="s">
        <v>22</v>
      </c>
      <c r="U27" s="130">
        <f>SQRT(($AB$249-D9)^2+($AC$249-E9)^2+($AH$249-F9)^2)</f>
        <v>5.5233252866567781</v>
      </c>
      <c r="W27" s="94"/>
      <c r="Y27" s="197" t="s">
        <v>18</v>
      </c>
      <c r="Z27" s="27" t="s">
        <v>37</v>
      </c>
      <c r="AA27" s="170">
        <v>32.376666666666665</v>
      </c>
      <c r="AB27" s="171">
        <v>0.69000000000000006</v>
      </c>
      <c r="AC27" s="171">
        <v>1.39</v>
      </c>
      <c r="AD27" s="170">
        <v>0</v>
      </c>
      <c r="AE27" s="171">
        <v>0</v>
      </c>
      <c r="AF27" s="171">
        <v>0</v>
      </c>
      <c r="AG27" s="171">
        <v>0</v>
      </c>
      <c r="AH27" s="172">
        <v>1.2733333333333334</v>
      </c>
      <c r="AI27" s="69"/>
      <c r="AJ27" s="51" t="s">
        <v>37</v>
      </c>
      <c r="AK27" s="102">
        <v>20</v>
      </c>
      <c r="AL27" s="98">
        <f t="shared" si="4"/>
        <v>32.376666666666665</v>
      </c>
      <c r="AM27" s="98">
        <f t="shared" si="5"/>
        <v>0.69000000000000006</v>
      </c>
      <c r="AN27" s="98">
        <f t="shared" si="6"/>
        <v>1.39</v>
      </c>
      <c r="AO27" s="114">
        <v>0</v>
      </c>
      <c r="AP27" s="111">
        <v>0</v>
      </c>
      <c r="AQ27" s="111">
        <v>0</v>
      </c>
      <c r="AR27" s="112">
        <v>0</v>
      </c>
      <c r="AS27" s="73"/>
      <c r="AT27" s="208"/>
      <c r="AU27" s="139" t="s">
        <v>22</v>
      </c>
      <c r="AV27" s="130">
        <f>SQRT(($AB$249-AA9)^2+($AC$249-AB9)^2+($AH$249-AC9)^2)</f>
        <v>5.5233252866567781</v>
      </c>
      <c r="AX27" s="94"/>
    </row>
    <row r="28" spans="1:50" s="67" customFormat="1" ht="15" customHeight="1" thickBot="1" x14ac:dyDescent="0.25">
      <c r="B28" s="197" t="s">
        <v>86</v>
      </c>
      <c r="C28" s="28" t="s">
        <v>38</v>
      </c>
      <c r="D28" s="188">
        <v>32.846666666666671</v>
      </c>
      <c r="E28" s="189">
        <v>0.91</v>
      </c>
      <c r="F28" s="189">
        <v>1.9333333333333333</v>
      </c>
      <c r="G28" s="190">
        <v>1.2266666666666666</v>
      </c>
      <c r="H28" s="69"/>
      <c r="I28" s="51" t="s">
        <v>38</v>
      </c>
      <c r="J28" s="140">
        <v>21</v>
      </c>
      <c r="K28" s="98">
        <f t="shared" si="3"/>
        <v>32.846666666666671</v>
      </c>
      <c r="L28" s="98">
        <f t="shared" si="0"/>
        <v>0.91</v>
      </c>
      <c r="M28" s="98">
        <f t="shared" si="1"/>
        <v>1.9333333333333333</v>
      </c>
      <c r="N28" s="141">
        <v>0</v>
      </c>
      <c r="O28" s="142">
        <v>0</v>
      </c>
      <c r="P28" s="142">
        <v>0</v>
      </c>
      <c r="Q28" s="143">
        <v>0</v>
      </c>
      <c r="R28" s="73"/>
      <c r="S28" s="209"/>
      <c r="T28" s="144" t="s">
        <v>21</v>
      </c>
      <c r="U28" s="145">
        <f>SQRT(($AB$250-D8)^2+($AC$250-E8)^2+($AH$250-F8)^2)</f>
        <v>2.7838203166791446</v>
      </c>
      <c r="W28" s="94"/>
      <c r="Y28" s="197" t="s">
        <v>86</v>
      </c>
      <c r="Z28" s="28" t="s">
        <v>38</v>
      </c>
      <c r="AA28" s="188">
        <v>32.846666666666671</v>
      </c>
      <c r="AB28" s="189">
        <v>0.91</v>
      </c>
      <c r="AC28" s="189">
        <v>1.9333333333333333</v>
      </c>
      <c r="AD28" s="188">
        <v>0</v>
      </c>
      <c r="AE28" s="189">
        <v>0</v>
      </c>
      <c r="AF28" s="189">
        <v>0</v>
      </c>
      <c r="AG28" s="189">
        <v>0</v>
      </c>
      <c r="AH28" s="190">
        <v>1.2266666666666666</v>
      </c>
      <c r="AI28" s="69"/>
      <c r="AJ28" s="51" t="s">
        <v>38</v>
      </c>
      <c r="AK28" s="140">
        <v>21</v>
      </c>
      <c r="AL28" s="98">
        <f t="shared" si="4"/>
        <v>32.846666666666671</v>
      </c>
      <c r="AM28" s="98">
        <f t="shared" si="5"/>
        <v>0.91</v>
      </c>
      <c r="AN28" s="98">
        <f t="shared" si="6"/>
        <v>1.9333333333333333</v>
      </c>
      <c r="AO28" s="141">
        <v>0</v>
      </c>
      <c r="AP28" s="142">
        <v>0</v>
      </c>
      <c r="AQ28" s="142">
        <v>0</v>
      </c>
      <c r="AR28" s="143">
        <v>0</v>
      </c>
      <c r="AS28" s="73"/>
      <c r="AT28" s="209"/>
      <c r="AU28" s="146" t="s">
        <v>21</v>
      </c>
      <c r="AV28" s="145">
        <f>SQRT(($AB$250-AA8)^2+($AC$250-AB8)^2+($AH$250-AC8)^2)</f>
        <v>2.7838203166791446</v>
      </c>
      <c r="AX28" s="94"/>
    </row>
    <row r="29" spans="1:50" s="67" customFormat="1" ht="12.95" customHeight="1" thickBot="1" x14ac:dyDescent="0.25">
      <c r="B29" s="199"/>
      <c r="C29" s="73"/>
      <c r="D29" s="86"/>
      <c r="E29" s="86"/>
      <c r="F29" s="86"/>
      <c r="G29" s="147"/>
      <c r="H29" s="73"/>
      <c r="I29" s="73"/>
      <c r="J29" s="73"/>
      <c r="K29" s="148"/>
      <c r="L29" s="148"/>
      <c r="M29" s="148"/>
      <c r="N29" s="148"/>
      <c r="R29" s="73"/>
      <c r="S29" s="74"/>
      <c r="T29" s="148"/>
      <c r="U29" s="149"/>
      <c r="W29" s="94"/>
      <c r="Y29" s="199"/>
      <c r="Z29" s="73"/>
      <c r="AA29" s="86"/>
      <c r="AB29" s="86"/>
      <c r="AC29" s="86"/>
      <c r="AD29" s="86"/>
      <c r="AE29" s="86"/>
      <c r="AF29" s="86"/>
      <c r="AG29" s="86"/>
      <c r="AH29" s="147"/>
      <c r="AI29" s="73"/>
      <c r="AJ29" s="73"/>
      <c r="AK29" s="73"/>
      <c r="AL29" s="148"/>
      <c r="AM29" s="148"/>
      <c r="AN29" s="148"/>
      <c r="AO29" s="148"/>
      <c r="AS29" s="73"/>
      <c r="AT29" s="74"/>
      <c r="AU29" s="150"/>
      <c r="AV29" s="149"/>
      <c r="AX29" s="94"/>
    </row>
    <row r="30" spans="1:50" s="67" customFormat="1" ht="15.6" customHeight="1" thickBot="1" x14ac:dyDescent="0.25">
      <c r="B30" s="197"/>
      <c r="C30" s="95">
        <v>2</v>
      </c>
      <c r="D30" s="63" t="s">
        <v>19</v>
      </c>
      <c r="E30" s="63" t="s">
        <v>20</v>
      </c>
      <c r="F30" s="63" t="s">
        <v>21</v>
      </c>
      <c r="G30" s="66" t="s">
        <v>3</v>
      </c>
      <c r="H30" s="69"/>
      <c r="I30" s="73"/>
      <c r="J30" s="73"/>
      <c r="K30" s="89" t="s">
        <v>19</v>
      </c>
      <c r="L30" s="90" t="s">
        <v>20</v>
      </c>
      <c r="M30" s="90" t="s">
        <v>21</v>
      </c>
      <c r="N30" s="89" t="s">
        <v>0</v>
      </c>
      <c r="O30" s="90" t="s">
        <v>1</v>
      </c>
      <c r="P30" s="90" t="s">
        <v>2</v>
      </c>
      <c r="Q30" s="91" t="s">
        <v>39</v>
      </c>
      <c r="R30" s="78"/>
      <c r="S30" s="210" t="s">
        <v>76</v>
      </c>
      <c r="T30" s="92" t="s">
        <v>68</v>
      </c>
      <c r="U30" s="93">
        <f>((1-10^(-G48))/(1-10^(-G37))*100)-40</f>
        <v>26.957192130263095</v>
      </c>
      <c r="W30" s="94"/>
      <c r="Y30" s="197"/>
      <c r="Z30" s="95">
        <v>2</v>
      </c>
      <c r="AA30" s="63" t="s">
        <v>19</v>
      </c>
      <c r="AB30" s="63" t="s">
        <v>20</v>
      </c>
      <c r="AC30" s="63" t="s">
        <v>21</v>
      </c>
      <c r="AD30" s="63" t="s">
        <v>19</v>
      </c>
      <c r="AE30" s="63" t="s">
        <v>20</v>
      </c>
      <c r="AF30" s="63" t="s">
        <v>21</v>
      </c>
      <c r="AG30" s="64" t="s">
        <v>3</v>
      </c>
      <c r="AH30" s="65" t="s">
        <v>3</v>
      </c>
      <c r="AI30" s="69"/>
      <c r="AJ30" s="73"/>
      <c r="AK30" s="73"/>
      <c r="AL30" s="89" t="s">
        <v>19</v>
      </c>
      <c r="AM30" s="90" t="s">
        <v>20</v>
      </c>
      <c r="AN30" s="90" t="s">
        <v>21</v>
      </c>
      <c r="AO30" s="89" t="s">
        <v>0</v>
      </c>
      <c r="AP30" s="90" t="s">
        <v>1</v>
      </c>
      <c r="AQ30" s="90" t="s">
        <v>2</v>
      </c>
      <c r="AR30" s="91" t="s">
        <v>39</v>
      </c>
      <c r="AS30" s="78"/>
      <c r="AT30" s="210" t="s">
        <v>76</v>
      </c>
      <c r="AU30" s="96" t="s">
        <v>68</v>
      </c>
      <c r="AV30" s="93">
        <f>((1-10^(-AH48))/(1-10^(-AH37))*100)-40</f>
        <v>26.957192130263095</v>
      </c>
      <c r="AX30" s="94"/>
    </row>
    <row r="31" spans="1:50" s="67" customFormat="1" ht="15" customHeight="1" x14ac:dyDescent="0.2">
      <c r="A31" s="95">
        <v>2</v>
      </c>
      <c r="B31" s="197" t="s">
        <v>4</v>
      </c>
      <c r="C31" s="10" t="s">
        <v>21</v>
      </c>
      <c r="D31" s="170">
        <v>41.393333333333338</v>
      </c>
      <c r="E31" s="171">
        <v>8.9100000000000019</v>
      </c>
      <c r="F31" s="171">
        <v>-23.986666666666668</v>
      </c>
      <c r="G31" s="172">
        <v>0.88666666666666671</v>
      </c>
      <c r="H31" s="69"/>
      <c r="I31" s="29" t="s">
        <v>21</v>
      </c>
      <c r="J31" s="97">
        <v>1</v>
      </c>
      <c r="K31" s="98">
        <f>D31</f>
        <v>41.393333333333338</v>
      </c>
      <c r="L31" s="98">
        <f t="shared" ref="L31:L51" si="7">E31</f>
        <v>8.9100000000000019</v>
      </c>
      <c r="M31" s="98">
        <f t="shared" ref="M31:M51" si="8">F31</f>
        <v>-23.986666666666668</v>
      </c>
      <c r="N31" s="54">
        <v>0</v>
      </c>
      <c r="O31" s="30">
        <v>0</v>
      </c>
      <c r="P31" s="30">
        <v>0</v>
      </c>
      <c r="Q31" s="31">
        <v>0</v>
      </c>
      <c r="R31" s="78"/>
      <c r="S31" s="211"/>
      <c r="T31" s="99" t="s">
        <v>69</v>
      </c>
      <c r="U31" s="100">
        <f>((1-10^(-G49))/(1-10^(-G39))*100)-40</f>
        <v>28.304672034615493</v>
      </c>
      <c r="W31" s="94"/>
      <c r="Y31" s="197" t="s">
        <v>4</v>
      </c>
      <c r="Z31" s="10" t="s">
        <v>21</v>
      </c>
      <c r="AA31" s="170">
        <v>41.393333333333338</v>
      </c>
      <c r="AB31" s="171">
        <v>8.9100000000000019</v>
      </c>
      <c r="AC31" s="171">
        <v>-23.986666666666668</v>
      </c>
      <c r="AD31" s="170">
        <v>0</v>
      </c>
      <c r="AE31" s="171">
        <v>0</v>
      </c>
      <c r="AF31" s="171">
        <v>0</v>
      </c>
      <c r="AG31" s="171">
        <v>0</v>
      </c>
      <c r="AH31" s="172">
        <v>0.88666666666666671</v>
      </c>
      <c r="AI31" s="69"/>
      <c r="AJ31" s="29" t="s">
        <v>21</v>
      </c>
      <c r="AK31" s="97">
        <v>1</v>
      </c>
      <c r="AL31" s="98">
        <f>AA31</f>
        <v>41.393333333333338</v>
      </c>
      <c r="AM31" s="98">
        <f t="shared" ref="AM31:AM51" si="9">AB31</f>
        <v>8.9100000000000019</v>
      </c>
      <c r="AN31" s="98">
        <f t="shared" ref="AN31:AN51" si="10">AC31</f>
        <v>-23.986666666666668</v>
      </c>
      <c r="AO31" s="54">
        <v>0</v>
      </c>
      <c r="AP31" s="30">
        <v>0</v>
      </c>
      <c r="AQ31" s="30">
        <v>0</v>
      </c>
      <c r="AR31" s="31">
        <v>0</v>
      </c>
      <c r="AS31" s="78"/>
      <c r="AT31" s="211"/>
      <c r="AU31" s="101" t="s">
        <v>69</v>
      </c>
      <c r="AV31" s="100">
        <f>((1-10^(-AH49))/(1-10^(-AH39))*100)-40</f>
        <v>28.304672034615493</v>
      </c>
      <c r="AX31" s="94"/>
    </row>
    <row r="32" spans="1:50" s="67" customFormat="1" ht="15" customHeight="1" x14ac:dyDescent="0.2">
      <c r="B32" s="197" t="s">
        <v>5</v>
      </c>
      <c r="C32" s="11" t="s">
        <v>22</v>
      </c>
      <c r="D32" s="170">
        <v>55.526666666666664</v>
      </c>
      <c r="E32" s="171">
        <v>-35.619999999999997</v>
      </c>
      <c r="F32" s="171">
        <v>12.363333333333335</v>
      </c>
      <c r="G32" s="172">
        <v>0.82333333333333325</v>
      </c>
      <c r="H32" s="69"/>
      <c r="I32" s="32" t="s">
        <v>22</v>
      </c>
      <c r="J32" s="102">
        <v>2</v>
      </c>
      <c r="K32" s="98">
        <f t="shared" ref="K32:K51" si="11">D32</f>
        <v>55.526666666666664</v>
      </c>
      <c r="L32" s="98">
        <f t="shared" si="7"/>
        <v>-35.619999999999997</v>
      </c>
      <c r="M32" s="98">
        <f t="shared" si="8"/>
        <v>12.363333333333335</v>
      </c>
      <c r="N32" s="55">
        <v>0</v>
      </c>
      <c r="O32" s="33">
        <v>0</v>
      </c>
      <c r="P32" s="33">
        <v>0</v>
      </c>
      <c r="Q32" s="34">
        <v>0</v>
      </c>
      <c r="R32" s="78"/>
      <c r="S32" s="211"/>
      <c r="T32" s="52" t="s">
        <v>70</v>
      </c>
      <c r="U32" s="103">
        <f>((1-10^(-G43))/(1-10^(-G33))*100)-40</f>
        <v>26.4332384608566</v>
      </c>
      <c r="W32" s="94"/>
      <c r="Y32" s="197" t="s">
        <v>5</v>
      </c>
      <c r="Z32" s="11" t="s">
        <v>22</v>
      </c>
      <c r="AA32" s="170">
        <v>55.526666666666664</v>
      </c>
      <c r="AB32" s="171">
        <v>-35.619999999999997</v>
      </c>
      <c r="AC32" s="171">
        <v>12.363333333333335</v>
      </c>
      <c r="AD32" s="170">
        <v>0</v>
      </c>
      <c r="AE32" s="171">
        <v>0</v>
      </c>
      <c r="AF32" s="171">
        <v>0</v>
      </c>
      <c r="AG32" s="171">
        <v>0</v>
      </c>
      <c r="AH32" s="172">
        <v>0.82333333333333325</v>
      </c>
      <c r="AI32" s="69"/>
      <c r="AJ32" s="32" t="s">
        <v>22</v>
      </c>
      <c r="AK32" s="102">
        <v>2</v>
      </c>
      <c r="AL32" s="98">
        <f t="shared" ref="AL32:AL51" si="12">AA32</f>
        <v>55.526666666666664</v>
      </c>
      <c r="AM32" s="98">
        <f t="shared" si="9"/>
        <v>-35.619999999999997</v>
      </c>
      <c r="AN32" s="98">
        <f t="shared" si="10"/>
        <v>12.363333333333335</v>
      </c>
      <c r="AO32" s="55">
        <v>0</v>
      </c>
      <c r="AP32" s="33">
        <v>0</v>
      </c>
      <c r="AQ32" s="33">
        <v>0</v>
      </c>
      <c r="AR32" s="34">
        <v>0</v>
      </c>
      <c r="AS32" s="78"/>
      <c r="AT32" s="211"/>
      <c r="AU32" s="56" t="s">
        <v>70</v>
      </c>
      <c r="AV32" s="103">
        <f>((1-10^(-AH43))/(1-10^(-AH33))*100)-40</f>
        <v>26.4332384608566</v>
      </c>
      <c r="AX32" s="94"/>
    </row>
    <row r="33" spans="2:50" s="67" customFormat="1" ht="15" customHeight="1" x14ac:dyDescent="0.2">
      <c r="B33" s="197" t="s">
        <v>6</v>
      </c>
      <c r="C33" s="12" t="s">
        <v>2</v>
      </c>
      <c r="D33" s="170">
        <v>81.286666666666676</v>
      </c>
      <c r="E33" s="171">
        <v>-4.6933333333333325</v>
      </c>
      <c r="F33" s="171">
        <v>60.473333333333336</v>
      </c>
      <c r="G33" s="172">
        <v>0.83333333333333337</v>
      </c>
      <c r="H33" s="69"/>
      <c r="I33" s="35" t="s">
        <v>2</v>
      </c>
      <c r="J33" s="102">
        <v>3</v>
      </c>
      <c r="K33" s="98">
        <f t="shared" si="11"/>
        <v>81.286666666666676</v>
      </c>
      <c r="L33" s="98">
        <f t="shared" si="7"/>
        <v>-4.6933333333333325</v>
      </c>
      <c r="M33" s="98">
        <f t="shared" si="8"/>
        <v>60.473333333333336</v>
      </c>
      <c r="N33" s="55">
        <v>0</v>
      </c>
      <c r="O33" s="33">
        <v>0</v>
      </c>
      <c r="P33" s="104">
        <f>$G33</f>
        <v>0.83333333333333337</v>
      </c>
      <c r="Q33" s="34">
        <v>0</v>
      </c>
      <c r="R33" s="78"/>
      <c r="S33" s="212"/>
      <c r="T33" s="53" t="s">
        <v>71</v>
      </c>
      <c r="U33" s="105">
        <f>((1-10^(-G40))/(1-10^(-G46))*100)-40</f>
        <v>26.313869076003471</v>
      </c>
      <c r="W33" s="94"/>
      <c r="Y33" s="197" t="s">
        <v>6</v>
      </c>
      <c r="Z33" s="12" t="s">
        <v>2</v>
      </c>
      <c r="AA33" s="170">
        <v>81.286666666666676</v>
      </c>
      <c r="AB33" s="171">
        <v>-4.6933333333333325</v>
      </c>
      <c r="AC33" s="171">
        <v>60.473333333333336</v>
      </c>
      <c r="AD33" s="170">
        <v>0</v>
      </c>
      <c r="AE33" s="171">
        <v>0</v>
      </c>
      <c r="AF33" s="171">
        <v>0</v>
      </c>
      <c r="AG33" s="171">
        <v>0</v>
      </c>
      <c r="AH33" s="172">
        <v>0.83333333333333337</v>
      </c>
      <c r="AI33" s="69"/>
      <c r="AJ33" s="35" t="s">
        <v>2</v>
      </c>
      <c r="AK33" s="102">
        <v>3</v>
      </c>
      <c r="AL33" s="98">
        <f t="shared" si="12"/>
        <v>81.286666666666676</v>
      </c>
      <c r="AM33" s="98">
        <f t="shared" si="9"/>
        <v>-4.6933333333333325</v>
      </c>
      <c r="AN33" s="98">
        <f t="shared" si="10"/>
        <v>60.473333333333336</v>
      </c>
      <c r="AO33" s="55">
        <v>0</v>
      </c>
      <c r="AP33" s="33">
        <v>0</v>
      </c>
      <c r="AQ33" s="104">
        <f>$AH33</f>
        <v>0.83333333333333337</v>
      </c>
      <c r="AR33" s="34">
        <v>0</v>
      </c>
      <c r="AS33" s="78"/>
      <c r="AT33" s="212"/>
      <c r="AU33" s="57" t="s">
        <v>71</v>
      </c>
      <c r="AV33" s="105">
        <f>((1-10^(-AH40))/(1-10^(-AH46))*100)-40</f>
        <v>26.313869076003471</v>
      </c>
      <c r="AX33" s="94"/>
    </row>
    <row r="34" spans="2:50" s="67" customFormat="1" ht="15" customHeight="1" x14ac:dyDescent="0.2">
      <c r="B34" s="197" t="s">
        <v>7</v>
      </c>
      <c r="C34" s="13" t="s">
        <v>23</v>
      </c>
      <c r="D34" s="170">
        <v>77.11</v>
      </c>
      <c r="E34" s="171">
        <v>0.73</v>
      </c>
      <c r="F34" s="171">
        <v>0.89333333333333342</v>
      </c>
      <c r="G34" s="172">
        <v>0.11333333333333333</v>
      </c>
      <c r="H34" s="69"/>
      <c r="I34" s="36" t="s">
        <v>23</v>
      </c>
      <c r="J34" s="102">
        <v>4</v>
      </c>
      <c r="K34" s="98">
        <f t="shared" si="11"/>
        <v>77.11</v>
      </c>
      <c r="L34" s="98">
        <f t="shared" si="7"/>
        <v>0.73</v>
      </c>
      <c r="M34" s="98">
        <f t="shared" si="8"/>
        <v>0.89333333333333342</v>
      </c>
      <c r="N34" s="55">
        <v>0</v>
      </c>
      <c r="O34" s="33">
        <v>0</v>
      </c>
      <c r="P34" s="33">
        <v>0</v>
      </c>
      <c r="Q34" s="34">
        <v>0</v>
      </c>
      <c r="R34" s="78"/>
      <c r="S34" s="210" t="s">
        <v>77</v>
      </c>
      <c r="T34" s="106" t="s">
        <v>72</v>
      </c>
      <c r="U34" s="107">
        <f>((1-10^(-G41))/(1-10^(-G37))*100)-70</f>
        <v>19.354608366249693</v>
      </c>
      <c r="W34" s="94"/>
      <c r="Y34" s="197" t="s">
        <v>7</v>
      </c>
      <c r="Z34" s="13" t="s">
        <v>23</v>
      </c>
      <c r="AA34" s="170">
        <v>77.11</v>
      </c>
      <c r="AB34" s="171">
        <v>0.73</v>
      </c>
      <c r="AC34" s="171">
        <v>0.89333333333333342</v>
      </c>
      <c r="AD34" s="170">
        <v>0</v>
      </c>
      <c r="AE34" s="171">
        <v>0</v>
      </c>
      <c r="AF34" s="171">
        <v>0</v>
      </c>
      <c r="AG34" s="171">
        <v>0</v>
      </c>
      <c r="AH34" s="172">
        <v>0.11333333333333333</v>
      </c>
      <c r="AI34" s="69"/>
      <c r="AJ34" s="36" t="s">
        <v>23</v>
      </c>
      <c r="AK34" s="102">
        <v>4</v>
      </c>
      <c r="AL34" s="98">
        <f t="shared" si="12"/>
        <v>77.11</v>
      </c>
      <c r="AM34" s="98">
        <f t="shared" si="9"/>
        <v>0.73</v>
      </c>
      <c r="AN34" s="98">
        <f t="shared" si="10"/>
        <v>0.89333333333333342</v>
      </c>
      <c r="AO34" s="55">
        <v>0</v>
      </c>
      <c r="AP34" s="33">
        <v>0</v>
      </c>
      <c r="AQ34" s="33">
        <v>0</v>
      </c>
      <c r="AR34" s="34">
        <v>0</v>
      </c>
      <c r="AS34" s="78"/>
      <c r="AT34" s="210" t="s">
        <v>77</v>
      </c>
      <c r="AU34" s="108" t="s">
        <v>72</v>
      </c>
      <c r="AV34" s="107">
        <f>((1-10^(-AH41))/(1-10^(-AH37))*100)-70</f>
        <v>19.354608366249693</v>
      </c>
      <c r="AX34" s="94"/>
    </row>
    <row r="35" spans="2:50" s="67" customFormat="1" ht="15" customHeight="1" x14ac:dyDescent="0.2">
      <c r="B35" s="197" t="s">
        <v>8</v>
      </c>
      <c r="C35" s="14" t="s">
        <v>24</v>
      </c>
      <c r="D35" s="170">
        <v>65.820000000000007</v>
      </c>
      <c r="E35" s="171">
        <v>0.75666666666666671</v>
      </c>
      <c r="F35" s="171">
        <v>1.21</v>
      </c>
      <c r="G35" s="172">
        <v>0.3</v>
      </c>
      <c r="H35" s="69"/>
      <c r="I35" s="37" t="s">
        <v>24</v>
      </c>
      <c r="J35" s="102">
        <v>5</v>
      </c>
      <c r="K35" s="98">
        <f t="shared" si="11"/>
        <v>65.820000000000007</v>
      </c>
      <c r="L35" s="98">
        <f t="shared" si="7"/>
        <v>0.75666666666666671</v>
      </c>
      <c r="M35" s="98">
        <f t="shared" si="8"/>
        <v>1.21</v>
      </c>
      <c r="N35" s="55">
        <v>0</v>
      </c>
      <c r="O35" s="33">
        <v>0</v>
      </c>
      <c r="P35" s="33">
        <v>0</v>
      </c>
      <c r="Q35" s="34">
        <v>0</v>
      </c>
      <c r="R35" s="73"/>
      <c r="S35" s="211"/>
      <c r="T35" s="99" t="s">
        <v>73</v>
      </c>
      <c r="U35" s="109">
        <f>((1-10^(-G44))/(1-10^(-G39))*100)-70</f>
        <v>18.917077118584359</v>
      </c>
      <c r="W35" s="94"/>
      <c r="Y35" s="197" t="s">
        <v>8</v>
      </c>
      <c r="Z35" s="14" t="s">
        <v>24</v>
      </c>
      <c r="AA35" s="170">
        <v>65.820000000000007</v>
      </c>
      <c r="AB35" s="171">
        <v>0.75666666666666671</v>
      </c>
      <c r="AC35" s="171">
        <v>1.21</v>
      </c>
      <c r="AD35" s="170">
        <v>0</v>
      </c>
      <c r="AE35" s="171">
        <v>0</v>
      </c>
      <c r="AF35" s="171">
        <v>0</v>
      </c>
      <c r="AG35" s="171">
        <v>0</v>
      </c>
      <c r="AH35" s="172">
        <v>0.3</v>
      </c>
      <c r="AI35" s="69"/>
      <c r="AJ35" s="37" t="s">
        <v>24</v>
      </c>
      <c r="AK35" s="102">
        <v>5</v>
      </c>
      <c r="AL35" s="98">
        <f t="shared" si="12"/>
        <v>65.820000000000007</v>
      </c>
      <c r="AM35" s="98">
        <f t="shared" si="9"/>
        <v>0.75666666666666671</v>
      </c>
      <c r="AN35" s="98">
        <f t="shared" si="10"/>
        <v>1.21</v>
      </c>
      <c r="AO35" s="55">
        <v>0</v>
      </c>
      <c r="AP35" s="33">
        <v>0</v>
      </c>
      <c r="AQ35" s="33">
        <v>0</v>
      </c>
      <c r="AR35" s="34">
        <v>0</v>
      </c>
      <c r="AS35" s="73"/>
      <c r="AT35" s="211"/>
      <c r="AU35" s="101" t="s">
        <v>73</v>
      </c>
      <c r="AV35" s="109">
        <f>((1-10^(-AH44))/(1-10^(-AH39))*100)-70</f>
        <v>18.917077118584359</v>
      </c>
      <c r="AX35" s="94"/>
    </row>
    <row r="36" spans="2:50" s="67" customFormat="1" ht="15" customHeight="1" x14ac:dyDescent="0.2">
      <c r="B36" s="197" t="s">
        <v>9</v>
      </c>
      <c r="C36" s="15" t="s">
        <v>25</v>
      </c>
      <c r="D36" s="170">
        <v>53.273333333333333</v>
      </c>
      <c r="E36" s="171">
        <v>44.686666666666667</v>
      </c>
      <c r="F36" s="171">
        <v>22.603333333333335</v>
      </c>
      <c r="G36" s="172">
        <v>0.90666666666666673</v>
      </c>
      <c r="H36" s="69"/>
      <c r="I36" s="38" t="s">
        <v>25</v>
      </c>
      <c r="J36" s="102">
        <v>6</v>
      </c>
      <c r="K36" s="98">
        <f t="shared" si="11"/>
        <v>53.273333333333333</v>
      </c>
      <c r="L36" s="98">
        <f t="shared" si="7"/>
        <v>44.686666666666667</v>
      </c>
      <c r="M36" s="98">
        <f t="shared" si="8"/>
        <v>22.603333333333335</v>
      </c>
      <c r="N36" s="55">
        <v>0</v>
      </c>
      <c r="O36" s="33">
        <v>0</v>
      </c>
      <c r="P36" s="33">
        <v>0</v>
      </c>
      <c r="Q36" s="34">
        <v>0</v>
      </c>
      <c r="R36" s="73"/>
      <c r="S36" s="211"/>
      <c r="T36" s="52" t="s">
        <v>74</v>
      </c>
      <c r="U36" s="110">
        <f>((1-10^(-G42))/(1-10^(-G33))*100)-70</f>
        <v>19.302966091269226</v>
      </c>
      <c r="W36" s="94"/>
      <c r="Y36" s="197" t="s">
        <v>9</v>
      </c>
      <c r="Z36" s="15" t="s">
        <v>25</v>
      </c>
      <c r="AA36" s="170">
        <v>53.273333333333333</v>
      </c>
      <c r="AB36" s="171">
        <v>44.686666666666667</v>
      </c>
      <c r="AC36" s="171">
        <v>22.603333333333335</v>
      </c>
      <c r="AD36" s="170">
        <v>0</v>
      </c>
      <c r="AE36" s="171">
        <v>0</v>
      </c>
      <c r="AF36" s="171">
        <v>0</v>
      </c>
      <c r="AG36" s="171">
        <v>0</v>
      </c>
      <c r="AH36" s="172">
        <v>0.90666666666666673</v>
      </c>
      <c r="AI36" s="69"/>
      <c r="AJ36" s="38" t="s">
        <v>25</v>
      </c>
      <c r="AK36" s="102">
        <v>6</v>
      </c>
      <c r="AL36" s="98">
        <f t="shared" si="12"/>
        <v>53.273333333333333</v>
      </c>
      <c r="AM36" s="98">
        <f t="shared" si="9"/>
        <v>44.686666666666667</v>
      </c>
      <c r="AN36" s="98">
        <f t="shared" si="10"/>
        <v>22.603333333333335</v>
      </c>
      <c r="AO36" s="55">
        <v>0</v>
      </c>
      <c r="AP36" s="33">
        <v>0</v>
      </c>
      <c r="AQ36" s="33">
        <v>0</v>
      </c>
      <c r="AR36" s="34">
        <v>0</v>
      </c>
      <c r="AS36" s="73"/>
      <c r="AT36" s="211"/>
      <c r="AU36" s="56" t="s">
        <v>74</v>
      </c>
      <c r="AV36" s="110">
        <f>((1-10^(-AH42))/(1-10^(-AH33))*100)-70</f>
        <v>19.302966091269226</v>
      </c>
      <c r="AX36" s="94"/>
    </row>
    <row r="37" spans="2:50" s="67" customFormat="1" ht="15" customHeight="1" thickBot="1" x14ac:dyDescent="0.25">
      <c r="B37" s="197" t="s">
        <v>85</v>
      </c>
      <c r="C37" s="16" t="s">
        <v>0</v>
      </c>
      <c r="D37" s="173">
        <v>59.949999999999996</v>
      </c>
      <c r="E37" s="174">
        <v>-22.830000000000002</v>
      </c>
      <c r="F37" s="174">
        <v>-29.356666666666669</v>
      </c>
      <c r="G37" s="175">
        <v>0.77333333333333343</v>
      </c>
      <c r="H37" s="69"/>
      <c r="I37" s="39" t="s">
        <v>0</v>
      </c>
      <c r="J37" s="102">
        <v>7</v>
      </c>
      <c r="K37" s="98">
        <f t="shared" si="11"/>
        <v>59.949999999999996</v>
      </c>
      <c r="L37" s="98">
        <f t="shared" si="7"/>
        <v>-22.830000000000002</v>
      </c>
      <c r="M37" s="98">
        <f t="shared" si="8"/>
        <v>-29.356666666666669</v>
      </c>
      <c r="N37" s="104">
        <f>$AH37</f>
        <v>0.77333333333333343</v>
      </c>
      <c r="O37" s="111">
        <v>0</v>
      </c>
      <c r="P37" s="111">
        <v>0</v>
      </c>
      <c r="Q37" s="112">
        <v>0</v>
      </c>
      <c r="R37" s="73"/>
      <c r="S37" s="212"/>
      <c r="T37" s="53" t="s">
        <v>75</v>
      </c>
      <c r="U37" s="113">
        <f>((1-10^(-G47))/(1-10^(-G46))*100)-70</f>
        <v>21.428581676846861</v>
      </c>
      <c r="W37" s="94"/>
      <c r="Y37" s="197" t="s">
        <v>85</v>
      </c>
      <c r="Z37" s="16" t="s">
        <v>0</v>
      </c>
      <c r="AA37" s="170">
        <v>59.949999999999996</v>
      </c>
      <c r="AB37" s="171">
        <v>-22.830000000000002</v>
      </c>
      <c r="AC37" s="171">
        <v>-29.356666666666669</v>
      </c>
      <c r="AD37" s="170">
        <v>0</v>
      </c>
      <c r="AE37" s="171">
        <v>0</v>
      </c>
      <c r="AF37" s="171">
        <v>0</v>
      </c>
      <c r="AG37" s="171">
        <v>0</v>
      </c>
      <c r="AH37" s="172">
        <v>0.77333333333333343</v>
      </c>
      <c r="AI37" s="69"/>
      <c r="AJ37" s="39" t="s">
        <v>0</v>
      </c>
      <c r="AK37" s="102">
        <v>7</v>
      </c>
      <c r="AL37" s="98">
        <f t="shared" si="12"/>
        <v>59.949999999999996</v>
      </c>
      <c r="AM37" s="98">
        <f t="shared" si="9"/>
        <v>-22.830000000000002</v>
      </c>
      <c r="AN37" s="98">
        <f t="shared" si="10"/>
        <v>-29.356666666666669</v>
      </c>
      <c r="AO37" s="104">
        <f>$AH37</f>
        <v>0.77333333333333343</v>
      </c>
      <c r="AP37" s="111">
        <v>0</v>
      </c>
      <c r="AQ37" s="111">
        <v>0</v>
      </c>
      <c r="AR37" s="112">
        <v>0</v>
      </c>
      <c r="AS37" s="73"/>
      <c r="AT37" s="212"/>
      <c r="AU37" s="57" t="s">
        <v>75</v>
      </c>
      <c r="AV37" s="113">
        <f>((1-10^(-AH47))/(1-10^(-AH46))*100)-70</f>
        <v>21.428581676846861</v>
      </c>
      <c r="AX37" s="94"/>
    </row>
    <row r="38" spans="2:50" s="67" customFormat="1" ht="15" customHeight="1" x14ac:dyDescent="0.2">
      <c r="B38" s="198" t="s">
        <v>10</v>
      </c>
      <c r="C38" s="17" t="s">
        <v>26</v>
      </c>
      <c r="D38" s="176">
        <v>84.263333333333335</v>
      </c>
      <c r="E38" s="177">
        <v>0.15333333333333335</v>
      </c>
      <c r="F38" s="177">
        <v>0.80333333333333334</v>
      </c>
      <c r="G38" s="178">
        <v>0</v>
      </c>
      <c r="H38" s="69"/>
      <c r="I38" s="40" t="s">
        <v>26</v>
      </c>
      <c r="J38" s="102">
        <v>8</v>
      </c>
      <c r="K38" s="98">
        <f t="shared" si="11"/>
        <v>84.263333333333335</v>
      </c>
      <c r="L38" s="98">
        <f t="shared" si="7"/>
        <v>0.15333333333333335</v>
      </c>
      <c r="M38" s="98">
        <f t="shared" si="8"/>
        <v>0.80333333333333334</v>
      </c>
      <c r="N38" s="114">
        <v>0</v>
      </c>
      <c r="O38" s="111">
        <v>0</v>
      </c>
      <c r="P38" s="111">
        <v>0</v>
      </c>
      <c r="Q38" s="112">
        <v>0</v>
      </c>
      <c r="R38" s="73"/>
      <c r="S38" s="213" t="s">
        <v>66</v>
      </c>
      <c r="T38" s="215" t="s">
        <v>42</v>
      </c>
      <c r="U38" s="205">
        <f>MAX(U30:U33)-MIN(U30:U33)</f>
        <v>1.9908029586120222</v>
      </c>
      <c r="W38" s="94"/>
      <c r="Y38" s="198" t="s">
        <v>10</v>
      </c>
      <c r="Z38" s="17" t="s">
        <v>26</v>
      </c>
      <c r="AA38" s="176">
        <v>84.263333333333335</v>
      </c>
      <c r="AB38" s="177">
        <v>0.15333333333333335</v>
      </c>
      <c r="AC38" s="177">
        <v>0.80333333333333334</v>
      </c>
      <c r="AD38" s="192">
        <v>0</v>
      </c>
      <c r="AE38" s="177">
        <v>0</v>
      </c>
      <c r="AF38" s="177">
        <v>0</v>
      </c>
      <c r="AG38" s="177">
        <v>0</v>
      </c>
      <c r="AH38" s="178">
        <v>0</v>
      </c>
      <c r="AI38" s="69"/>
      <c r="AJ38" s="40" t="s">
        <v>26</v>
      </c>
      <c r="AK38" s="102">
        <v>8</v>
      </c>
      <c r="AL38" s="98">
        <f t="shared" si="12"/>
        <v>84.263333333333335</v>
      </c>
      <c r="AM38" s="98">
        <f t="shared" si="9"/>
        <v>0.15333333333333335</v>
      </c>
      <c r="AN38" s="98">
        <f t="shared" si="10"/>
        <v>0.80333333333333334</v>
      </c>
      <c r="AO38" s="114">
        <v>0</v>
      </c>
      <c r="AP38" s="111">
        <v>0</v>
      </c>
      <c r="AQ38" s="111">
        <v>0</v>
      </c>
      <c r="AR38" s="112">
        <v>0</v>
      </c>
      <c r="AS38" s="73"/>
      <c r="AT38" s="213" t="s">
        <v>66</v>
      </c>
      <c r="AU38" s="203" t="s">
        <v>42</v>
      </c>
      <c r="AV38" s="205">
        <f>MAX(AV30:AV33)-MIN(AV30:AV33)</f>
        <v>1.9908029586120222</v>
      </c>
      <c r="AX38" s="94"/>
    </row>
    <row r="39" spans="2:50" s="67" customFormat="1" ht="15" customHeight="1" x14ac:dyDescent="0.2">
      <c r="B39" s="198" t="s">
        <v>81</v>
      </c>
      <c r="C39" s="18" t="s">
        <v>1</v>
      </c>
      <c r="D39" s="179">
        <v>54.839999999999996</v>
      </c>
      <c r="E39" s="180">
        <v>47.443333333333328</v>
      </c>
      <c r="F39" s="180">
        <v>-2.5366666666666666</v>
      </c>
      <c r="G39" s="181">
        <v>0.86333333333333329</v>
      </c>
      <c r="H39" s="69"/>
      <c r="I39" s="41" t="s">
        <v>1</v>
      </c>
      <c r="J39" s="102">
        <v>9</v>
      </c>
      <c r="K39" s="98">
        <f t="shared" si="11"/>
        <v>54.839999999999996</v>
      </c>
      <c r="L39" s="98">
        <f t="shared" si="7"/>
        <v>47.443333333333328</v>
      </c>
      <c r="M39" s="98">
        <f t="shared" si="8"/>
        <v>-2.5366666666666666</v>
      </c>
      <c r="N39" s="114">
        <v>0</v>
      </c>
      <c r="O39" s="104">
        <f>$AH39</f>
        <v>0.86333333333333329</v>
      </c>
      <c r="P39" s="111">
        <v>0</v>
      </c>
      <c r="Q39" s="112">
        <v>0</v>
      </c>
      <c r="R39" s="73"/>
      <c r="S39" s="214"/>
      <c r="T39" s="216"/>
      <c r="U39" s="206"/>
      <c r="W39" s="94"/>
      <c r="Y39" s="198" t="s">
        <v>81</v>
      </c>
      <c r="Z39" s="18" t="s">
        <v>1</v>
      </c>
      <c r="AA39" s="179">
        <v>54.839999999999996</v>
      </c>
      <c r="AB39" s="180">
        <v>47.443333333333328</v>
      </c>
      <c r="AC39" s="180">
        <v>-2.5366666666666666</v>
      </c>
      <c r="AD39" s="193">
        <v>0</v>
      </c>
      <c r="AE39" s="180">
        <v>0</v>
      </c>
      <c r="AF39" s="180">
        <v>0</v>
      </c>
      <c r="AG39" s="180">
        <v>0</v>
      </c>
      <c r="AH39" s="181">
        <v>0.86333333333333329</v>
      </c>
      <c r="AI39" s="69"/>
      <c r="AJ39" s="41" t="s">
        <v>1</v>
      </c>
      <c r="AK39" s="102">
        <v>9</v>
      </c>
      <c r="AL39" s="98">
        <f t="shared" si="12"/>
        <v>54.839999999999996</v>
      </c>
      <c r="AM39" s="98">
        <f t="shared" si="9"/>
        <v>47.443333333333328</v>
      </c>
      <c r="AN39" s="98">
        <f t="shared" si="10"/>
        <v>-2.5366666666666666</v>
      </c>
      <c r="AO39" s="114">
        <v>0</v>
      </c>
      <c r="AP39" s="104">
        <f>$AH39</f>
        <v>0.86333333333333329</v>
      </c>
      <c r="AQ39" s="111">
        <v>0</v>
      </c>
      <c r="AR39" s="112">
        <v>0</v>
      </c>
      <c r="AS39" s="73"/>
      <c r="AT39" s="214"/>
      <c r="AU39" s="204"/>
      <c r="AV39" s="206"/>
      <c r="AX39" s="94"/>
    </row>
    <row r="40" spans="2:50" s="67" customFormat="1" ht="15" customHeight="1" x14ac:dyDescent="0.2">
      <c r="B40" s="198" t="s">
        <v>82</v>
      </c>
      <c r="C40" s="19" t="s">
        <v>27</v>
      </c>
      <c r="D40" s="179">
        <v>59.85</v>
      </c>
      <c r="E40" s="180">
        <v>0.57666666666666666</v>
      </c>
      <c r="F40" s="180">
        <v>1.8833333333333335</v>
      </c>
      <c r="G40" s="181">
        <v>0.40333333333333332</v>
      </c>
      <c r="H40" s="69"/>
      <c r="I40" s="42" t="s">
        <v>27</v>
      </c>
      <c r="J40" s="102">
        <v>10</v>
      </c>
      <c r="K40" s="98">
        <f t="shared" si="11"/>
        <v>59.85</v>
      </c>
      <c r="L40" s="98">
        <f t="shared" si="7"/>
        <v>0.57666666666666666</v>
      </c>
      <c r="M40" s="98">
        <f t="shared" si="8"/>
        <v>1.8833333333333335</v>
      </c>
      <c r="N40" s="114">
        <v>0</v>
      </c>
      <c r="O40" s="111">
        <v>0</v>
      </c>
      <c r="P40" s="111">
        <v>0</v>
      </c>
      <c r="Q40" s="104">
        <f>$AH40</f>
        <v>0.40333333333333332</v>
      </c>
      <c r="R40" s="73"/>
      <c r="W40" s="94"/>
      <c r="Y40" s="198" t="s">
        <v>82</v>
      </c>
      <c r="Z40" s="19" t="s">
        <v>27</v>
      </c>
      <c r="AA40" s="179">
        <v>59.85</v>
      </c>
      <c r="AB40" s="180">
        <v>0.57666666666666666</v>
      </c>
      <c r="AC40" s="180">
        <v>1.8833333333333335</v>
      </c>
      <c r="AD40" s="193">
        <v>0</v>
      </c>
      <c r="AE40" s="180">
        <v>0</v>
      </c>
      <c r="AF40" s="180">
        <v>0</v>
      </c>
      <c r="AG40" s="180">
        <v>0</v>
      </c>
      <c r="AH40" s="181">
        <v>0.40333333333333332</v>
      </c>
      <c r="AI40" s="69"/>
      <c r="AJ40" s="42" t="s">
        <v>27</v>
      </c>
      <c r="AK40" s="102">
        <v>10</v>
      </c>
      <c r="AL40" s="98">
        <f t="shared" si="12"/>
        <v>59.85</v>
      </c>
      <c r="AM40" s="98">
        <f t="shared" si="9"/>
        <v>0.57666666666666666</v>
      </c>
      <c r="AN40" s="98">
        <f t="shared" si="10"/>
        <v>1.8833333333333335</v>
      </c>
      <c r="AO40" s="114">
        <v>0</v>
      </c>
      <c r="AP40" s="111">
        <v>0</v>
      </c>
      <c r="AQ40" s="111">
        <v>0</v>
      </c>
      <c r="AR40" s="104">
        <f>$AH40</f>
        <v>0.40333333333333332</v>
      </c>
      <c r="AS40" s="73"/>
      <c r="AU40" s="115"/>
      <c r="AX40" s="94"/>
    </row>
    <row r="41" spans="2:50" s="67" customFormat="1" ht="15" customHeight="1" x14ac:dyDescent="0.2">
      <c r="B41" s="198" t="s">
        <v>83</v>
      </c>
      <c r="C41" s="20" t="s">
        <v>28</v>
      </c>
      <c r="D41" s="179">
        <v>63.923333333333339</v>
      </c>
      <c r="E41" s="180">
        <v>-19.283333333333335</v>
      </c>
      <c r="F41" s="180">
        <v>-24.503333333333334</v>
      </c>
      <c r="G41" s="181">
        <v>0.59</v>
      </c>
      <c r="H41" s="69"/>
      <c r="I41" s="43" t="s">
        <v>28</v>
      </c>
      <c r="J41" s="102">
        <v>11</v>
      </c>
      <c r="K41" s="98">
        <f t="shared" si="11"/>
        <v>63.923333333333339</v>
      </c>
      <c r="L41" s="98">
        <f t="shared" si="7"/>
        <v>-19.283333333333335</v>
      </c>
      <c r="M41" s="98">
        <f t="shared" si="8"/>
        <v>-24.503333333333334</v>
      </c>
      <c r="N41" s="104">
        <f>$AH41</f>
        <v>0.59</v>
      </c>
      <c r="O41" s="111">
        <v>0</v>
      </c>
      <c r="P41" s="111">
        <v>0</v>
      </c>
      <c r="Q41" s="112">
        <v>0</v>
      </c>
      <c r="R41" s="73"/>
      <c r="S41" s="207" t="s">
        <v>64</v>
      </c>
      <c r="T41" s="116" t="s">
        <v>23</v>
      </c>
      <c r="U41" s="117">
        <f>SQRT((E34-(E38-(((D38-D34)/(D38-D51))*(E38-E51))))^2+(F34-(F38-(((D38-D34)/(D38-D51))*(F38-F51))))^2)</f>
        <v>0.47616289726647276</v>
      </c>
      <c r="W41" s="94"/>
      <c r="Y41" s="198" t="s">
        <v>83</v>
      </c>
      <c r="Z41" s="20" t="s">
        <v>28</v>
      </c>
      <c r="AA41" s="179">
        <v>63.923333333333339</v>
      </c>
      <c r="AB41" s="180">
        <v>-19.283333333333335</v>
      </c>
      <c r="AC41" s="180">
        <v>-24.503333333333334</v>
      </c>
      <c r="AD41" s="193">
        <v>0</v>
      </c>
      <c r="AE41" s="180">
        <v>0</v>
      </c>
      <c r="AF41" s="180">
        <v>0</v>
      </c>
      <c r="AG41" s="180">
        <v>0</v>
      </c>
      <c r="AH41" s="181">
        <v>0.59</v>
      </c>
      <c r="AI41" s="69"/>
      <c r="AJ41" s="43" t="s">
        <v>28</v>
      </c>
      <c r="AK41" s="102">
        <v>11</v>
      </c>
      <c r="AL41" s="98">
        <f t="shared" si="12"/>
        <v>63.923333333333339</v>
      </c>
      <c r="AM41" s="98">
        <f t="shared" si="9"/>
        <v>-19.283333333333335</v>
      </c>
      <c r="AN41" s="98">
        <f t="shared" si="10"/>
        <v>-24.503333333333334</v>
      </c>
      <c r="AO41" s="104">
        <f>$AH41</f>
        <v>0.59</v>
      </c>
      <c r="AP41" s="111">
        <v>0</v>
      </c>
      <c r="AQ41" s="111">
        <v>0</v>
      </c>
      <c r="AR41" s="112">
        <v>0</v>
      </c>
      <c r="AS41" s="73"/>
      <c r="AT41" s="207" t="s">
        <v>64</v>
      </c>
      <c r="AU41" s="118" t="s">
        <v>23</v>
      </c>
      <c r="AV41" s="117">
        <f>SQRT((AB34-(AB38-(((AA38-AA34)/(AA38-AA51))*(AB38-AB51))))^2+(AC34-(AC38-(((AA38-AA34)/(AA38-AA51))*(AC38-AC51))))^2)</f>
        <v>0.47616289726647276</v>
      </c>
      <c r="AX41" s="94"/>
    </row>
    <row r="42" spans="2:50" s="67" customFormat="1" ht="15" customHeight="1" x14ac:dyDescent="0.2">
      <c r="B42" s="198" t="s">
        <v>11</v>
      </c>
      <c r="C42" s="21" t="s">
        <v>29</v>
      </c>
      <c r="D42" s="179">
        <v>81.02</v>
      </c>
      <c r="E42" s="180">
        <v>-4.6333333333333337</v>
      </c>
      <c r="F42" s="180">
        <v>49.126666666666665</v>
      </c>
      <c r="G42" s="181">
        <v>0.62333333333333341</v>
      </c>
      <c r="H42" s="69"/>
      <c r="I42" s="44" t="s">
        <v>29</v>
      </c>
      <c r="J42" s="102">
        <v>12</v>
      </c>
      <c r="K42" s="98">
        <f t="shared" si="11"/>
        <v>81.02</v>
      </c>
      <c r="L42" s="98">
        <f t="shared" si="7"/>
        <v>-4.6333333333333337</v>
      </c>
      <c r="M42" s="98">
        <f t="shared" si="8"/>
        <v>49.126666666666665</v>
      </c>
      <c r="N42" s="114">
        <v>0</v>
      </c>
      <c r="O42" s="111">
        <v>0</v>
      </c>
      <c r="P42" s="104">
        <f>$AH42</f>
        <v>0.62333333333333341</v>
      </c>
      <c r="Q42" s="112">
        <v>0</v>
      </c>
      <c r="R42" s="73"/>
      <c r="S42" s="208"/>
      <c r="T42" s="119" t="s">
        <v>24</v>
      </c>
      <c r="U42" s="110">
        <f>SQRT((E35-(E38-(((D38-D35)/(D38-D51))*(E38-E51))))^2+(F35-(F38-((D38-D35)/(D38-D51)*(F38-F51))))^2)</f>
        <v>0.33191709661783636</v>
      </c>
      <c r="W42" s="94"/>
      <c r="Y42" s="198" t="s">
        <v>11</v>
      </c>
      <c r="Z42" s="21" t="s">
        <v>29</v>
      </c>
      <c r="AA42" s="179">
        <v>81.02</v>
      </c>
      <c r="AB42" s="180">
        <v>-4.6333333333333337</v>
      </c>
      <c r="AC42" s="180">
        <v>49.126666666666665</v>
      </c>
      <c r="AD42" s="193">
        <v>0</v>
      </c>
      <c r="AE42" s="180">
        <v>0</v>
      </c>
      <c r="AF42" s="180">
        <v>0</v>
      </c>
      <c r="AG42" s="180">
        <v>0</v>
      </c>
      <c r="AH42" s="181">
        <v>0.62333333333333341</v>
      </c>
      <c r="AI42" s="69"/>
      <c r="AJ42" s="44" t="s">
        <v>29</v>
      </c>
      <c r="AK42" s="102">
        <v>12</v>
      </c>
      <c r="AL42" s="98">
        <f t="shared" si="12"/>
        <v>81.02</v>
      </c>
      <c r="AM42" s="98">
        <f t="shared" si="9"/>
        <v>-4.6333333333333337</v>
      </c>
      <c r="AN42" s="98">
        <f t="shared" si="10"/>
        <v>49.126666666666665</v>
      </c>
      <c r="AO42" s="114">
        <v>0</v>
      </c>
      <c r="AP42" s="111">
        <v>0</v>
      </c>
      <c r="AQ42" s="104">
        <f>$AH42</f>
        <v>0.62333333333333341</v>
      </c>
      <c r="AR42" s="112">
        <v>0</v>
      </c>
      <c r="AS42" s="73"/>
      <c r="AT42" s="208"/>
      <c r="AU42" s="120" t="s">
        <v>24</v>
      </c>
      <c r="AV42" s="110">
        <f>SQRT((AB35-(AB38-(((AA38-AA35)/(AA38-AA51))*(AB38-AB51))))^2+(AC35-(AC38-((AA38-AA35)/(AA38-AA51)*(AC38-AC51))))^2)</f>
        <v>0.33191709661783636</v>
      </c>
      <c r="AX42" s="94"/>
    </row>
    <row r="43" spans="2:50" s="67" customFormat="1" ht="15" customHeight="1" x14ac:dyDescent="0.2">
      <c r="B43" s="198" t="s">
        <v>12</v>
      </c>
      <c r="C43" s="21" t="s">
        <v>30</v>
      </c>
      <c r="D43" s="179">
        <v>82.446666666666673</v>
      </c>
      <c r="E43" s="180">
        <v>-3.7833333333333332</v>
      </c>
      <c r="F43" s="180">
        <v>32.82</v>
      </c>
      <c r="G43" s="181">
        <v>0.36333333333333329</v>
      </c>
      <c r="H43" s="69"/>
      <c r="I43" s="44" t="s">
        <v>30</v>
      </c>
      <c r="J43" s="102">
        <v>13</v>
      </c>
      <c r="K43" s="98">
        <f t="shared" si="11"/>
        <v>82.446666666666673</v>
      </c>
      <c r="L43" s="98">
        <f t="shared" si="7"/>
        <v>-3.7833333333333332</v>
      </c>
      <c r="M43" s="98">
        <f t="shared" si="8"/>
        <v>32.82</v>
      </c>
      <c r="N43" s="114">
        <v>0</v>
      </c>
      <c r="O43" s="111">
        <v>0</v>
      </c>
      <c r="P43" s="104">
        <f>$AH43</f>
        <v>0.36333333333333329</v>
      </c>
      <c r="Q43" s="112">
        <v>0</v>
      </c>
      <c r="R43" s="73"/>
      <c r="S43" s="209"/>
      <c r="T43" s="121" t="s">
        <v>32</v>
      </c>
      <c r="U43" s="122">
        <f>SQRT((E45-(E38-(((D38-D45)/(D38-D51))*(E38-E51))))^2+(F45-(F38-((D38-D45)/(D38-D51)*(F38-F51))))^2)</f>
        <v>0.99988316755744555</v>
      </c>
      <c r="W43" s="94"/>
      <c r="Y43" s="198" t="s">
        <v>12</v>
      </c>
      <c r="Z43" s="21" t="s">
        <v>30</v>
      </c>
      <c r="AA43" s="179">
        <v>82.446666666666673</v>
      </c>
      <c r="AB43" s="180">
        <v>-3.7833333333333332</v>
      </c>
      <c r="AC43" s="180">
        <v>32.82</v>
      </c>
      <c r="AD43" s="193">
        <v>0</v>
      </c>
      <c r="AE43" s="180">
        <v>0</v>
      </c>
      <c r="AF43" s="180">
        <v>0</v>
      </c>
      <c r="AG43" s="180">
        <v>0</v>
      </c>
      <c r="AH43" s="181">
        <v>0.36333333333333329</v>
      </c>
      <c r="AI43" s="69"/>
      <c r="AJ43" s="44" t="s">
        <v>30</v>
      </c>
      <c r="AK43" s="102">
        <v>13</v>
      </c>
      <c r="AL43" s="98">
        <f t="shared" si="12"/>
        <v>82.446666666666673</v>
      </c>
      <c r="AM43" s="98">
        <f t="shared" si="9"/>
        <v>-3.7833333333333332</v>
      </c>
      <c r="AN43" s="98">
        <f t="shared" si="10"/>
        <v>32.82</v>
      </c>
      <c r="AO43" s="114">
        <v>0</v>
      </c>
      <c r="AP43" s="111">
        <v>0</v>
      </c>
      <c r="AQ43" s="104">
        <f>$AH43</f>
        <v>0.36333333333333329</v>
      </c>
      <c r="AR43" s="112">
        <v>0</v>
      </c>
      <c r="AS43" s="73"/>
      <c r="AT43" s="209"/>
      <c r="AU43" s="123" t="s">
        <v>32</v>
      </c>
      <c r="AV43" s="122">
        <f>SQRT((AB45-(AB38-(((AA38-AA45)/(AA38-AA51))*(AB38-AB51))))^2+(AC45-(AC38-((AA38-AA45)/(AA38-AA51)*(AC38-AC51))))^2)</f>
        <v>0.99988316755744555</v>
      </c>
      <c r="AX43" s="94"/>
    </row>
    <row r="44" spans="2:50" s="67" customFormat="1" ht="15" customHeight="1" thickBot="1" x14ac:dyDescent="0.25">
      <c r="B44" s="198" t="s">
        <v>84</v>
      </c>
      <c r="C44" s="22" t="s">
        <v>31</v>
      </c>
      <c r="D44" s="182">
        <v>59.436666666666667</v>
      </c>
      <c r="E44" s="183">
        <v>38.36</v>
      </c>
      <c r="F44" s="183">
        <v>-2.8533333333333335</v>
      </c>
      <c r="G44" s="184">
        <v>0.6333333333333333</v>
      </c>
      <c r="H44" s="69"/>
      <c r="I44" s="45" t="s">
        <v>31</v>
      </c>
      <c r="J44" s="102">
        <v>14</v>
      </c>
      <c r="K44" s="98">
        <f t="shared" si="11"/>
        <v>59.436666666666667</v>
      </c>
      <c r="L44" s="98">
        <f t="shared" si="7"/>
        <v>38.36</v>
      </c>
      <c r="M44" s="98">
        <f t="shared" si="8"/>
        <v>-2.8533333333333335</v>
      </c>
      <c r="N44" s="114">
        <v>0</v>
      </c>
      <c r="O44" s="104">
        <f>$AH44</f>
        <v>0.6333333333333333</v>
      </c>
      <c r="P44" s="111">
        <v>0</v>
      </c>
      <c r="Q44" s="112">
        <v>0</v>
      </c>
      <c r="R44" s="73"/>
      <c r="S44" s="124"/>
      <c r="T44" s="73"/>
      <c r="U44" s="73"/>
      <c r="W44" s="94"/>
      <c r="Y44" s="198" t="s">
        <v>84</v>
      </c>
      <c r="Z44" s="22" t="s">
        <v>31</v>
      </c>
      <c r="AA44" s="182">
        <v>59.436666666666667</v>
      </c>
      <c r="AB44" s="183">
        <v>38.36</v>
      </c>
      <c r="AC44" s="183">
        <v>-2.8533333333333335</v>
      </c>
      <c r="AD44" s="194">
        <v>0</v>
      </c>
      <c r="AE44" s="183">
        <v>0</v>
      </c>
      <c r="AF44" s="183">
        <v>0</v>
      </c>
      <c r="AG44" s="183">
        <v>0</v>
      </c>
      <c r="AH44" s="184">
        <v>0.6333333333333333</v>
      </c>
      <c r="AI44" s="69"/>
      <c r="AJ44" s="45" t="s">
        <v>31</v>
      </c>
      <c r="AK44" s="102">
        <v>14</v>
      </c>
      <c r="AL44" s="98">
        <f t="shared" si="12"/>
        <v>59.436666666666667</v>
      </c>
      <c r="AM44" s="98">
        <f t="shared" si="9"/>
        <v>38.36</v>
      </c>
      <c r="AN44" s="98">
        <f t="shared" si="10"/>
        <v>-2.8533333333333335</v>
      </c>
      <c r="AO44" s="114">
        <v>0</v>
      </c>
      <c r="AP44" s="104">
        <f>$AH44</f>
        <v>0.6333333333333333</v>
      </c>
      <c r="AQ44" s="111">
        <v>0</v>
      </c>
      <c r="AR44" s="112">
        <v>0</v>
      </c>
      <c r="AS44" s="73"/>
      <c r="AT44" s="124"/>
      <c r="AU44" s="125"/>
      <c r="AV44" s="73"/>
      <c r="AX44" s="94"/>
    </row>
    <row r="45" spans="2:50" s="67" customFormat="1" ht="15" customHeight="1" x14ac:dyDescent="0.2">
      <c r="B45" s="197" t="s">
        <v>13</v>
      </c>
      <c r="C45" s="23" t="s">
        <v>32</v>
      </c>
      <c r="D45" s="185">
        <v>53.70000000000001</v>
      </c>
      <c r="E45" s="186">
        <v>1.53</v>
      </c>
      <c r="F45" s="186">
        <v>1.0999999999999999</v>
      </c>
      <c r="G45" s="187">
        <v>0.54</v>
      </c>
      <c r="H45" s="69"/>
      <c r="I45" s="46" t="s">
        <v>32</v>
      </c>
      <c r="J45" s="102">
        <v>15</v>
      </c>
      <c r="K45" s="98">
        <f t="shared" si="11"/>
        <v>53.70000000000001</v>
      </c>
      <c r="L45" s="98">
        <f t="shared" si="7"/>
        <v>1.53</v>
      </c>
      <c r="M45" s="98">
        <f t="shared" si="8"/>
        <v>1.0999999999999999</v>
      </c>
      <c r="N45" s="114">
        <v>0</v>
      </c>
      <c r="O45" s="111">
        <v>0</v>
      </c>
      <c r="P45" s="111">
        <v>0</v>
      </c>
      <c r="Q45" s="112">
        <v>0</v>
      </c>
      <c r="R45" s="73"/>
      <c r="S45" s="207" t="s">
        <v>65</v>
      </c>
      <c r="T45" s="126" t="s">
        <v>0</v>
      </c>
      <c r="U45" s="127">
        <f>SQRT(($AB$244-D37)^2+($AC$244-E37)^2+($AH$244-F37)^2)</f>
        <v>3.7795869850788941</v>
      </c>
      <c r="W45" s="94"/>
      <c r="Y45" s="197" t="s">
        <v>13</v>
      </c>
      <c r="Z45" s="23" t="s">
        <v>32</v>
      </c>
      <c r="AA45" s="170">
        <v>53.70000000000001</v>
      </c>
      <c r="AB45" s="171">
        <v>1.53</v>
      </c>
      <c r="AC45" s="171">
        <v>1.0999999999999999</v>
      </c>
      <c r="AD45" s="170">
        <v>0</v>
      </c>
      <c r="AE45" s="171">
        <v>0</v>
      </c>
      <c r="AF45" s="171">
        <v>0</v>
      </c>
      <c r="AG45" s="171">
        <v>0</v>
      </c>
      <c r="AH45" s="172">
        <v>0.54</v>
      </c>
      <c r="AI45" s="69"/>
      <c r="AJ45" s="46" t="s">
        <v>32</v>
      </c>
      <c r="AK45" s="102">
        <v>15</v>
      </c>
      <c r="AL45" s="98">
        <f t="shared" si="12"/>
        <v>53.70000000000001</v>
      </c>
      <c r="AM45" s="98">
        <f t="shared" si="9"/>
        <v>1.53</v>
      </c>
      <c r="AN45" s="98">
        <f t="shared" si="10"/>
        <v>1.0999999999999999</v>
      </c>
      <c r="AO45" s="114">
        <v>0</v>
      </c>
      <c r="AP45" s="111">
        <v>0</v>
      </c>
      <c r="AQ45" s="111">
        <v>0</v>
      </c>
      <c r="AR45" s="112">
        <v>0</v>
      </c>
      <c r="AS45" s="73"/>
      <c r="AT45" s="207" t="s">
        <v>65</v>
      </c>
      <c r="AU45" s="128" t="s">
        <v>0</v>
      </c>
      <c r="AV45" s="127">
        <f>SQRT(($AB$244-AA37)^2+($AC$244-AB37)^2+($AH$244-AC37)^2)</f>
        <v>3.7795869850788941</v>
      </c>
      <c r="AX45" s="94"/>
    </row>
    <row r="46" spans="2:50" s="67" customFormat="1" ht="15" customHeight="1" x14ac:dyDescent="0.2">
      <c r="B46" s="197" t="s">
        <v>14</v>
      </c>
      <c r="C46" s="24" t="s">
        <v>33</v>
      </c>
      <c r="D46" s="170">
        <v>35.306666666666665</v>
      </c>
      <c r="E46" s="171">
        <v>1.33</v>
      </c>
      <c r="F46" s="171">
        <v>3.1566666666666667</v>
      </c>
      <c r="G46" s="172">
        <v>1.0566666666666666</v>
      </c>
      <c r="H46" s="69"/>
      <c r="I46" s="47" t="s">
        <v>33</v>
      </c>
      <c r="J46" s="102">
        <v>16</v>
      </c>
      <c r="K46" s="98">
        <f t="shared" si="11"/>
        <v>35.306666666666665</v>
      </c>
      <c r="L46" s="98">
        <f t="shared" si="7"/>
        <v>1.33</v>
      </c>
      <c r="M46" s="98">
        <f t="shared" si="8"/>
        <v>3.1566666666666667</v>
      </c>
      <c r="N46" s="114">
        <v>0</v>
      </c>
      <c r="O46" s="111">
        <v>0</v>
      </c>
      <c r="P46" s="111">
        <v>0</v>
      </c>
      <c r="Q46" s="104">
        <f>$AH46</f>
        <v>1.0566666666666666</v>
      </c>
      <c r="R46" s="73"/>
      <c r="S46" s="208"/>
      <c r="T46" s="129" t="s">
        <v>1</v>
      </c>
      <c r="U46" s="130">
        <f>SQRT(($AB$245-D39)^2+($AC$245-E39)^2+($AH$245-F39)^2)</f>
        <v>3.8630931763146545</v>
      </c>
      <c r="W46" s="94"/>
      <c r="Y46" s="197" t="s">
        <v>14</v>
      </c>
      <c r="Z46" s="24" t="s">
        <v>33</v>
      </c>
      <c r="AA46" s="170">
        <v>35.306666666666665</v>
      </c>
      <c r="AB46" s="171">
        <v>1.33</v>
      </c>
      <c r="AC46" s="171">
        <v>3.1566666666666667</v>
      </c>
      <c r="AD46" s="170">
        <v>0</v>
      </c>
      <c r="AE46" s="171">
        <v>0</v>
      </c>
      <c r="AF46" s="171">
        <v>0</v>
      </c>
      <c r="AG46" s="171">
        <v>0</v>
      </c>
      <c r="AH46" s="172">
        <v>1.0566666666666666</v>
      </c>
      <c r="AI46" s="69"/>
      <c r="AJ46" s="47" t="s">
        <v>33</v>
      </c>
      <c r="AK46" s="102">
        <v>16</v>
      </c>
      <c r="AL46" s="98">
        <f t="shared" si="12"/>
        <v>35.306666666666665</v>
      </c>
      <c r="AM46" s="98">
        <f t="shared" si="9"/>
        <v>1.33</v>
      </c>
      <c r="AN46" s="98">
        <f t="shared" si="10"/>
        <v>3.1566666666666667</v>
      </c>
      <c r="AO46" s="114">
        <v>0</v>
      </c>
      <c r="AP46" s="111">
        <v>0</v>
      </c>
      <c r="AQ46" s="111">
        <v>0</v>
      </c>
      <c r="AR46" s="104">
        <f>$AH46</f>
        <v>1.0566666666666666</v>
      </c>
      <c r="AS46" s="73"/>
      <c r="AT46" s="208"/>
      <c r="AU46" s="131" t="s">
        <v>1</v>
      </c>
      <c r="AV46" s="130">
        <f>SQRT(($AB$245-AA39)^2+($AC$245-AB39)^2+($AH$245-AC39)^2)</f>
        <v>3.8630931763146545</v>
      </c>
      <c r="AX46" s="94"/>
    </row>
    <row r="47" spans="2:50" s="67" customFormat="1" ht="15" customHeight="1" x14ac:dyDescent="0.2">
      <c r="B47" s="197" t="s">
        <v>15</v>
      </c>
      <c r="C47" s="24" t="s">
        <v>34</v>
      </c>
      <c r="D47" s="170">
        <v>43.73</v>
      </c>
      <c r="E47" s="171">
        <v>1.0533333333333335</v>
      </c>
      <c r="F47" s="171">
        <v>2.5266666666666668</v>
      </c>
      <c r="G47" s="172">
        <v>0.77999999999999992</v>
      </c>
      <c r="H47" s="69"/>
      <c r="I47" s="48" t="s">
        <v>34</v>
      </c>
      <c r="J47" s="102">
        <v>17</v>
      </c>
      <c r="K47" s="98">
        <f t="shared" si="11"/>
        <v>43.73</v>
      </c>
      <c r="L47" s="98">
        <f t="shared" si="7"/>
        <v>1.0533333333333335</v>
      </c>
      <c r="M47" s="98">
        <f t="shared" si="8"/>
        <v>2.5266666666666668</v>
      </c>
      <c r="N47" s="114">
        <v>0</v>
      </c>
      <c r="O47" s="111">
        <v>0</v>
      </c>
      <c r="P47" s="111">
        <v>0</v>
      </c>
      <c r="Q47" s="104">
        <f>$AH47</f>
        <v>0.77999999999999992</v>
      </c>
      <c r="R47" s="73"/>
      <c r="S47" s="208"/>
      <c r="T47" s="132" t="s">
        <v>2</v>
      </c>
      <c r="U47" s="130">
        <f>SQRT(($AB$246-D33)^2+($AC$246-E33)^2+($AH$246-F33)^2)</f>
        <v>4.4482505924614237</v>
      </c>
      <c r="W47" s="94"/>
      <c r="Y47" s="197" t="s">
        <v>15</v>
      </c>
      <c r="Z47" s="24" t="s">
        <v>34</v>
      </c>
      <c r="AA47" s="170">
        <v>43.73</v>
      </c>
      <c r="AB47" s="171">
        <v>1.0533333333333335</v>
      </c>
      <c r="AC47" s="171">
        <v>2.5266666666666668</v>
      </c>
      <c r="AD47" s="170">
        <v>0</v>
      </c>
      <c r="AE47" s="171">
        <v>0</v>
      </c>
      <c r="AF47" s="171">
        <v>0</v>
      </c>
      <c r="AG47" s="171">
        <v>0</v>
      </c>
      <c r="AH47" s="172">
        <v>0.77999999999999992</v>
      </c>
      <c r="AI47" s="69"/>
      <c r="AJ47" s="48" t="s">
        <v>34</v>
      </c>
      <c r="AK47" s="102">
        <v>17</v>
      </c>
      <c r="AL47" s="98">
        <f t="shared" si="12"/>
        <v>43.73</v>
      </c>
      <c r="AM47" s="98">
        <f t="shared" si="9"/>
        <v>1.0533333333333335</v>
      </c>
      <c r="AN47" s="98">
        <f t="shared" si="10"/>
        <v>2.5266666666666668</v>
      </c>
      <c r="AO47" s="114">
        <v>0</v>
      </c>
      <c r="AP47" s="111">
        <v>0</v>
      </c>
      <c r="AQ47" s="111">
        <v>0</v>
      </c>
      <c r="AR47" s="104">
        <f>$AH47</f>
        <v>0.77999999999999992</v>
      </c>
      <c r="AS47" s="73"/>
      <c r="AT47" s="208"/>
      <c r="AU47" s="133" t="s">
        <v>2</v>
      </c>
      <c r="AV47" s="130">
        <f>SQRT(($AB$246-AA33)^2+($AC$246-AB33)^2+($AH$246-AC33)^2)</f>
        <v>4.4482505924614237</v>
      </c>
      <c r="AX47" s="94"/>
    </row>
    <row r="48" spans="2:50" s="67" customFormat="1" ht="15" customHeight="1" x14ac:dyDescent="0.2">
      <c r="B48" s="197" t="s">
        <v>16</v>
      </c>
      <c r="C48" s="25" t="s">
        <v>35</v>
      </c>
      <c r="D48" s="170">
        <v>70.633333333333326</v>
      </c>
      <c r="E48" s="171">
        <v>-12.99</v>
      </c>
      <c r="F48" s="171">
        <v>-15.596666666666666</v>
      </c>
      <c r="G48" s="172">
        <v>0.35333333333333333</v>
      </c>
      <c r="H48" s="69"/>
      <c r="I48" s="49" t="s">
        <v>35</v>
      </c>
      <c r="J48" s="102">
        <v>18</v>
      </c>
      <c r="K48" s="98">
        <f t="shared" si="11"/>
        <v>70.633333333333326</v>
      </c>
      <c r="L48" s="98">
        <f t="shared" si="7"/>
        <v>-12.99</v>
      </c>
      <c r="M48" s="98">
        <f t="shared" si="8"/>
        <v>-15.596666666666666</v>
      </c>
      <c r="N48" s="104">
        <f>$AH48</f>
        <v>0.35333333333333333</v>
      </c>
      <c r="O48" s="111">
        <v>0</v>
      </c>
      <c r="P48" s="111">
        <v>0</v>
      </c>
      <c r="Q48" s="112">
        <v>0</v>
      </c>
      <c r="R48" s="73"/>
      <c r="S48" s="208"/>
      <c r="T48" s="134" t="s">
        <v>39</v>
      </c>
      <c r="U48" s="130">
        <f>SQRT(($AB$247-D46)^2+($AC$247-E46)^2+($AH$247-F46)^2)</f>
        <v>1.1405359364010521</v>
      </c>
      <c r="W48" s="94"/>
      <c r="Y48" s="197" t="s">
        <v>16</v>
      </c>
      <c r="Z48" s="25" t="s">
        <v>35</v>
      </c>
      <c r="AA48" s="170">
        <v>70.633333333333326</v>
      </c>
      <c r="AB48" s="171">
        <v>-12.99</v>
      </c>
      <c r="AC48" s="171">
        <v>-15.596666666666666</v>
      </c>
      <c r="AD48" s="170">
        <v>0</v>
      </c>
      <c r="AE48" s="171">
        <v>0</v>
      </c>
      <c r="AF48" s="171">
        <v>0</v>
      </c>
      <c r="AG48" s="171">
        <v>0</v>
      </c>
      <c r="AH48" s="172">
        <v>0.35333333333333333</v>
      </c>
      <c r="AI48" s="69"/>
      <c r="AJ48" s="49" t="s">
        <v>35</v>
      </c>
      <c r="AK48" s="102">
        <v>18</v>
      </c>
      <c r="AL48" s="98">
        <f t="shared" si="12"/>
        <v>70.633333333333326</v>
      </c>
      <c r="AM48" s="98">
        <f t="shared" si="9"/>
        <v>-12.99</v>
      </c>
      <c r="AN48" s="98">
        <f t="shared" si="10"/>
        <v>-15.596666666666666</v>
      </c>
      <c r="AO48" s="104">
        <f>$AH48</f>
        <v>0.35333333333333333</v>
      </c>
      <c r="AP48" s="111">
        <v>0</v>
      </c>
      <c r="AQ48" s="111">
        <v>0</v>
      </c>
      <c r="AR48" s="112">
        <v>0</v>
      </c>
      <c r="AS48" s="73"/>
      <c r="AT48" s="208"/>
      <c r="AU48" s="135" t="s">
        <v>39</v>
      </c>
      <c r="AV48" s="130">
        <f>SQRT(($AB$247-AA46)^2+($AC$247-AB46)^2+($AH$247-AC46)^2)</f>
        <v>1.1405359364010521</v>
      </c>
      <c r="AX48" s="94"/>
    </row>
    <row r="49" spans="1:50" s="67" customFormat="1" ht="15" customHeight="1" x14ac:dyDescent="0.2">
      <c r="B49" s="197" t="s">
        <v>17</v>
      </c>
      <c r="C49" s="26" t="s">
        <v>36</v>
      </c>
      <c r="D49" s="170">
        <v>67.11333333333333</v>
      </c>
      <c r="E49" s="171">
        <v>26.956666666666667</v>
      </c>
      <c r="F49" s="171">
        <v>-3.6799999999999997</v>
      </c>
      <c r="G49" s="172">
        <v>0.38666666666666671</v>
      </c>
      <c r="H49" s="69"/>
      <c r="I49" s="50" t="s">
        <v>36</v>
      </c>
      <c r="J49" s="102">
        <v>19</v>
      </c>
      <c r="K49" s="98">
        <f t="shared" si="11"/>
        <v>67.11333333333333</v>
      </c>
      <c r="L49" s="98">
        <f t="shared" si="7"/>
        <v>26.956666666666667</v>
      </c>
      <c r="M49" s="98">
        <f t="shared" si="8"/>
        <v>-3.6799999999999997</v>
      </c>
      <c r="N49" s="114">
        <v>0</v>
      </c>
      <c r="O49" s="104">
        <f>$AH49</f>
        <v>0.38666666666666671</v>
      </c>
      <c r="P49" s="111">
        <v>0</v>
      </c>
      <c r="Q49" s="112">
        <v>0</v>
      </c>
      <c r="R49" s="73"/>
      <c r="S49" s="208"/>
      <c r="T49" s="136" t="s">
        <v>25</v>
      </c>
      <c r="U49" s="130">
        <f>SQRT(($AB$248-D36)^2+($AC$248-E36)^2+($AH$248-F36)^2)</f>
        <v>4.5778706840626242</v>
      </c>
      <c r="W49" s="94"/>
      <c r="Y49" s="197" t="s">
        <v>17</v>
      </c>
      <c r="Z49" s="26" t="s">
        <v>36</v>
      </c>
      <c r="AA49" s="170">
        <v>67.11333333333333</v>
      </c>
      <c r="AB49" s="171">
        <v>26.956666666666667</v>
      </c>
      <c r="AC49" s="171">
        <v>-3.6799999999999997</v>
      </c>
      <c r="AD49" s="170">
        <v>0</v>
      </c>
      <c r="AE49" s="171">
        <v>0</v>
      </c>
      <c r="AF49" s="171">
        <v>0</v>
      </c>
      <c r="AG49" s="171">
        <v>0</v>
      </c>
      <c r="AH49" s="172">
        <v>0.38666666666666671</v>
      </c>
      <c r="AI49" s="69"/>
      <c r="AJ49" s="50" t="s">
        <v>36</v>
      </c>
      <c r="AK49" s="102">
        <v>19</v>
      </c>
      <c r="AL49" s="98">
        <f t="shared" si="12"/>
        <v>67.11333333333333</v>
      </c>
      <c r="AM49" s="98">
        <f t="shared" si="9"/>
        <v>26.956666666666667</v>
      </c>
      <c r="AN49" s="98">
        <f t="shared" si="10"/>
        <v>-3.6799999999999997</v>
      </c>
      <c r="AO49" s="114">
        <v>0</v>
      </c>
      <c r="AP49" s="104">
        <f>$AH49</f>
        <v>0.38666666666666671</v>
      </c>
      <c r="AQ49" s="111">
        <v>0</v>
      </c>
      <c r="AR49" s="112">
        <v>0</v>
      </c>
      <c r="AS49" s="73"/>
      <c r="AT49" s="208"/>
      <c r="AU49" s="137" t="s">
        <v>25</v>
      </c>
      <c r="AV49" s="130">
        <f>SQRT(($AB$248-AA36)^2+($AC$248-AB36)^2+($AH$248-AC36)^2)</f>
        <v>4.5778706840626242</v>
      </c>
      <c r="AX49" s="94"/>
    </row>
    <row r="50" spans="1:50" s="67" customFormat="1" ht="15" customHeight="1" x14ac:dyDescent="0.2">
      <c r="B50" s="197" t="s">
        <v>18</v>
      </c>
      <c r="C50" s="27" t="s">
        <v>37</v>
      </c>
      <c r="D50" s="170">
        <v>32.376666666666665</v>
      </c>
      <c r="E50" s="171">
        <v>0.69000000000000006</v>
      </c>
      <c r="F50" s="171">
        <v>1.39</v>
      </c>
      <c r="G50" s="172">
        <v>1.2733333333333334</v>
      </c>
      <c r="H50" s="69"/>
      <c r="I50" s="51" t="s">
        <v>37</v>
      </c>
      <c r="J50" s="102">
        <v>20</v>
      </c>
      <c r="K50" s="98">
        <f t="shared" si="11"/>
        <v>32.376666666666665</v>
      </c>
      <c r="L50" s="98">
        <f t="shared" si="7"/>
        <v>0.69000000000000006</v>
      </c>
      <c r="M50" s="98">
        <f t="shared" si="8"/>
        <v>1.39</v>
      </c>
      <c r="N50" s="114">
        <v>0</v>
      </c>
      <c r="O50" s="111">
        <v>0</v>
      </c>
      <c r="P50" s="111">
        <v>0</v>
      </c>
      <c r="Q50" s="112">
        <v>0</v>
      </c>
      <c r="R50" s="73"/>
      <c r="S50" s="208"/>
      <c r="T50" s="138" t="s">
        <v>22</v>
      </c>
      <c r="U50" s="130">
        <f>SQRT(($AB$249-D32)^2+($AC$249-E32)^2+($AH$249-F32)^2)</f>
        <v>5.5233252866567781</v>
      </c>
      <c r="W50" s="94"/>
      <c r="Y50" s="197" t="s">
        <v>18</v>
      </c>
      <c r="Z50" s="27" t="s">
        <v>37</v>
      </c>
      <c r="AA50" s="170">
        <v>32.376666666666665</v>
      </c>
      <c r="AB50" s="171">
        <v>0.69000000000000006</v>
      </c>
      <c r="AC50" s="171">
        <v>1.39</v>
      </c>
      <c r="AD50" s="170">
        <v>0</v>
      </c>
      <c r="AE50" s="171">
        <v>0</v>
      </c>
      <c r="AF50" s="171">
        <v>0</v>
      </c>
      <c r="AG50" s="171">
        <v>0</v>
      </c>
      <c r="AH50" s="172">
        <v>1.2733333333333334</v>
      </c>
      <c r="AI50" s="69"/>
      <c r="AJ50" s="51" t="s">
        <v>37</v>
      </c>
      <c r="AK50" s="102">
        <v>20</v>
      </c>
      <c r="AL50" s="98">
        <f t="shared" si="12"/>
        <v>32.376666666666665</v>
      </c>
      <c r="AM50" s="98">
        <f t="shared" si="9"/>
        <v>0.69000000000000006</v>
      </c>
      <c r="AN50" s="98">
        <f t="shared" si="10"/>
        <v>1.39</v>
      </c>
      <c r="AO50" s="114">
        <v>0</v>
      </c>
      <c r="AP50" s="111">
        <v>0</v>
      </c>
      <c r="AQ50" s="111">
        <v>0</v>
      </c>
      <c r="AR50" s="112">
        <v>0</v>
      </c>
      <c r="AS50" s="73"/>
      <c r="AT50" s="208"/>
      <c r="AU50" s="139" t="s">
        <v>22</v>
      </c>
      <c r="AV50" s="130">
        <f>SQRT(($AB$249-AA32)^2+($AC$249-AB32)^2+($AH$249-AC32)^2)</f>
        <v>5.5233252866567781</v>
      </c>
      <c r="AX50" s="94"/>
    </row>
    <row r="51" spans="1:50" s="67" customFormat="1" ht="15" customHeight="1" thickBot="1" x14ac:dyDescent="0.25">
      <c r="B51" s="197" t="s">
        <v>86</v>
      </c>
      <c r="C51" s="28" t="s">
        <v>38</v>
      </c>
      <c r="D51" s="188">
        <v>32.846666666666671</v>
      </c>
      <c r="E51" s="189">
        <v>0.91</v>
      </c>
      <c r="F51" s="189">
        <v>1.9333333333333333</v>
      </c>
      <c r="G51" s="190">
        <v>1.2266666666666666</v>
      </c>
      <c r="H51" s="69"/>
      <c r="I51" s="51" t="s">
        <v>38</v>
      </c>
      <c r="J51" s="140">
        <v>21</v>
      </c>
      <c r="K51" s="98">
        <f t="shared" si="11"/>
        <v>32.846666666666671</v>
      </c>
      <c r="L51" s="98">
        <f t="shared" si="7"/>
        <v>0.91</v>
      </c>
      <c r="M51" s="98">
        <f t="shared" si="8"/>
        <v>1.9333333333333333</v>
      </c>
      <c r="N51" s="141">
        <v>0</v>
      </c>
      <c r="O51" s="142">
        <v>0</v>
      </c>
      <c r="P51" s="142">
        <v>0</v>
      </c>
      <c r="Q51" s="143">
        <v>0</v>
      </c>
      <c r="R51" s="73"/>
      <c r="S51" s="209"/>
      <c r="T51" s="144" t="s">
        <v>21</v>
      </c>
      <c r="U51" s="145">
        <f>SQRT(($AB$250-D31)^2+($AC$250-E31)^2+($AH$250-F31)^2)</f>
        <v>2.7838203166791446</v>
      </c>
      <c r="W51" s="94"/>
      <c r="Y51" s="197" t="s">
        <v>86</v>
      </c>
      <c r="Z51" s="28" t="s">
        <v>38</v>
      </c>
      <c r="AA51" s="188">
        <v>32.846666666666671</v>
      </c>
      <c r="AB51" s="189">
        <v>0.91</v>
      </c>
      <c r="AC51" s="189">
        <v>1.9333333333333333</v>
      </c>
      <c r="AD51" s="188">
        <v>0</v>
      </c>
      <c r="AE51" s="189">
        <v>0</v>
      </c>
      <c r="AF51" s="189">
        <v>0</v>
      </c>
      <c r="AG51" s="189">
        <v>0</v>
      </c>
      <c r="AH51" s="190">
        <v>1.2266666666666666</v>
      </c>
      <c r="AI51" s="69"/>
      <c r="AJ51" s="51" t="s">
        <v>38</v>
      </c>
      <c r="AK51" s="140">
        <v>21</v>
      </c>
      <c r="AL51" s="98">
        <f t="shared" si="12"/>
        <v>32.846666666666671</v>
      </c>
      <c r="AM51" s="98">
        <f t="shared" si="9"/>
        <v>0.91</v>
      </c>
      <c r="AN51" s="98">
        <f t="shared" si="10"/>
        <v>1.9333333333333333</v>
      </c>
      <c r="AO51" s="141">
        <v>0</v>
      </c>
      <c r="AP51" s="142">
        <v>0</v>
      </c>
      <c r="AQ51" s="142">
        <v>0</v>
      </c>
      <c r="AR51" s="143">
        <v>0</v>
      </c>
      <c r="AS51" s="73"/>
      <c r="AT51" s="209"/>
      <c r="AU51" s="146" t="s">
        <v>21</v>
      </c>
      <c r="AV51" s="145">
        <f>SQRT(($AB$250-AA31)^2+($AC$250-AB31)^2+($AH$250-AC31)^2)</f>
        <v>2.7838203166791446</v>
      </c>
      <c r="AX51" s="94"/>
    </row>
    <row r="52" spans="1:50" s="67" customFormat="1" ht="12" thickBot="1" x14ac:dyDescent="0.25">
      <c r="B52" s="199"/>
      <c r="C52" s="73"/>
      <c r="D52" s="86"/>
      <c r="E52" s="86"/>
      <c r="F52" s="86"/>
      <c r="G52" s="86"/>
      <c r="H52" s="73"/>
      <c r="I52" s="73"/>
      <c r="J52" s="151"/>
      <c r="R52" s="73"/>
      <c r="S52" s="74"/>
      <c r="T52" s="148"/>
      <c r="U52" s="149"/>
      <c r="W52" s="94"/>
      <c r="Y52" s="199"/>
      <c r="Z52" s="73"/>
      <c r="AA52" s="86"/>
      <c r="AB52" s="86"/>
      <c r="AC52" s="86"/>
      <c r="AD52" s="86"/>
      <c r="AE52" s="86"/>
      <c r="AF52" s="86"/>
      <c r="AG52" s="86"/>
      <c r="AH52" s="86"/>
      <c r="AI52" s="73"/>
      <c r="AJ52" s="73"/>
      <c r="AK52" s="151"/>
      <c r="AS52" s="73"/>
      <c r="AT52" s="74"/>
      <c r="AU52" s="150"/>
      <c r="AV52" s="149"/>
      <c r="AX52" s="94"/>
    </row>
    <row r="53" spans="1:50" s="67" customFormat="1" ht="15.6" customHeight="1" thickBot="1" x14ac:dyDescent="0.25">
      <c r="B53" s="197"/>
      <c r="C53" s="95">
        <v>3</v>
      </c>
      <c r="D53" s="63" t="s">
        <v>19</v>
      </c>
      <c r="E53" s="63" t="s">
        <v>20</v>
      </c>
      <c r="F53" s="63" t="s">
        <v>21</v>
      </c>
      <c r="G53" s="66" t="s">
        <v>3</v>
      </c>
      <c r="H53" s="69"/>
      <c r="I53" s="73"/>
      <c r="J53" s="73"/>
      <c r="K53" s="89" t="s">
        <v>19</v>
      </c>
      <c r="L53" s="90" t="s">
        <v>20</v>
      </c>
      <c r="M53" s="90" t="s">
        <v>21</v>
      </c>
      <c r="N53" s="89" t="s">
        <v>0</v>
      </c>
      <c r="O53" s="90" t="s">
        <v>1</v>
      </c>
      <c r="P53" s="90" t="s">
        <v>2</v>
      </c>
      <c r="Q53" s="91" t="s">
        <v>39</v>
      </c>
      <c r="R53" s="78"/>
      <c r="S53" s="210" t="s">
        <v>76</v>
      </c>
      <c r="T53" s="92" t="s">
        <v>68</v>
      </c>
      <c r="U53" s="93">
        <f>((1-10^(-G71))/(1-10^(-G60))*100)-40</f>
        <v>26.957192130263095</v>
      </c>
      <c r="W53" s="94"/>
      <c r="Y53" s="197"/>
      <c r="Z53" s="95">
        <v>3</v>
      </c>
      <c r="AA53" s="63" t="s">
        <v>19</v>
      </c>
      <c r="AB53" s="63" t="s">
        <v>20</v>
      </c>
      <c r="AC53" s="63" t="s">
        <v>21</v>
      </c>
      <c r="AD53" s="63" t="s">
        <v>19</v>
      </c>
      <c r="AE53" s="63" t="s">
        <v>20</v>
      </c>
      <c r="AF53" s="63" t="s">
        <v>21</v>
      </c>
      <c r="AG53" s="64" t="s">
        <v>3</v>
      </c>
      <c r="AH53" s="65" t="s">
        <v>3</v>
      </c>
      <c r="AI53" s="69"/>
      <c r="AJ53" s="73"/>
      <c r="AK53" s="73"/>
      <c r="AL53" s="89" t="s">
        <v>19</v>
      </c>
      <c r="AM53" s="90" t="s">
        <v>20</v>
      </c>
      <c r="AN53" s="90" t="s">
        <v>21</v>
      </c>
      <c r="AO53" s="89" t="s">
        <v>0</v>
      </c>
      <c r="AP53" s="90" t="s">
        <v>1</v>
      </c>
      <c r="AQ53" s="90" t="s">
        <v>2</v>
      </c>
      <c r="AR53" s="91" t="s">
        <v>39</v>
      </c>
      <c r="AS53" s="78"/>
      <c r="AT53" s="210" t="s">
        <v>76</v>
      </c>
      <c r="AU53" s="96" t="s">
        <v>68</v>
      </c>
      <c r="AV53" s="93">
        <f>((1-10^(-AH71))/(1-10^(-AH60))*100)-40</f>
        <v>26.957192130263095</v>
      </c>
      <c r="AX53" s="94"/>
    </row>
    <row r="54" spans="1:50" s="67" customFormat="1" ht="15" customHeight="1" x14ac:dyDescent="0.2">
      <c r="A54" s="95">
        <v>3</v>
      </c>
      <c r="B54" s="197" t="s">
        <v>4</v>
      </c>
      <c r="C54" s="10" t="s">
        <v>21</v>
      </c>
      <c r="D54" s="170">
        <v>41.393333333333338</v>
      </c>
      <c r="E54" s="171">
        <v>8.9100000000000019</v>
      </c>
      <c r="F54" s="171">
        <v>-23.986666666666668</v>
      </c>
      <c r="G54" s="172">
        <v>0.88666666666666671</v>
      </c>
      <c r="H54" s="69"/>
      <c r="I54" s="29" t="s">
        <v>21</v>
      </c>
      <c r="J54" s="97">
        <v>1</v>
      </c>
      <c r="K54" s="98">
        <f>D54</f>
        <v>41.393333333333338</v>
      </c>
      <c r="L54" s="98">
        <f t="shared" ref="L54:L74" si="13">E54</f>
        <v>8.9100000000000019</v>
      </c>
      <c r="M54" s="98">
        <f t="shared" ref="M54:M74" si="14">F54</f>
        <v>-23.986666666666668</v>
      </c>
      <c r="N54" s="54">
        <v>0</v>
      </c>
      <c r="O54" s="30">
        <v>0</v>
      </c>
      <c r="P54" s="30">
        <v>0</v>
      </c>
      <c r="Q54" s="31">
        <v>0</v>
      </c>
      <c r="R54" s="78"/>
      <c r="S54" s="211"/>
      <c r="T54" s="99" t="s">
        <v>69</v>
      </c>
      <c r="U54" s="100">
        <f>((1-10^(-G72))/(1-10^(-G62))*100)-40</f>
        <v>28.304672034615493</v>
      </c>
      <c r="W54" s="94"/>
      <c r="Y54" s="197" t="s">
        <v>4</v>
      </c>
      <c r="Z54" s="10" t="s">
        <v>21</v>
      </c>
      <c r="AA54" s="170">
        <v>41.393333333333338</v>
      </c>
      <c r="AB54" s="171">
        <v>8.9100000000000019</v>
      </c>
      <c r="AC54" s="171">
        <v>-23.986666666666668</v>
      </c>
      <c r="AD54" s="170">
        <v>0</v>
      </c>
      <c r="AE54" s="171">
        <v>0</v>
      </c>
      <c r="AF54" s="171">
        <v>0</v>
      </c>
      <c r="AG54" s="171">
        <v>0</v>
      </c>
      <c r="AH54" s="172">
        <v>0.88666666666666671</v>
      </c>
      <c r="AI54" s="69"/>
      <c r="AJ54" s="29" t="s">
        <v>21</v>
      </c>
      <c r="AK54" s="97">
        <v>1</v>
      </c>
      <c r="AL54" s="98">
        <f>AA54</f>
        <v>41.393333333333338</v>
      </c>
      <c r="AM54" s="98">
        <f t="shared" ref="AM54:AM74" si="15">AB54</f>
        <v>8.9100000000000019</v>
      </c>
      <c r="AN54" s="98">
        <f t="shared" ref="AN54:AN74" si="16">AC54</f>
        <v>-23.986666666666668</v>
      </c>
      <c r="AO54" s="54">
        <v>0</v>
      </c>
      <c r="AP54" s="30">
        <v>0</v>
      </c>
      <c r="AQ54" s="30">
        <v>0</v>
      </c>
      <c r="AR54" s="31">
        <v>0</v>
      </c>
      <c r="AS54" s="78"/>
      <c r="AT54" s="211"/>
      <c r="AU54" s="101" t="s">
        <v>69</v>
      </c>
      <c r="AV54" s="100">
        <f>((1-10^(-AH72))/(1-10^(-AH62))*100)-40</f>
        <v>28.304672034615493</v>
      </c>
      <c r="AX54" s="94"/>
    </row>
    <row r="55" spans="1:50" s="67" customFormat="1" ht="15" customHeight="1" x14ac:dyDescent="0.2">
      <c r="B55" s="197" t="s">
        <v>5</v>
      </c>
      <c r="C55" s="11" t="s">
        <v>22</v>
      </c>
      <c r="D55" s="170">
        <v>55.526666666666664</v>
      </c>
      <c r="E55" s="171">
        <v>-35.619999999999997</v>
      </c>
      <c r="F55" s="171">
        <v>12.363333333333335</v>
      </c>
      <c r="G55" s="172">
        <v>0.82333333333333325</v>
      </c>
      <c r="H55" s="69"/>
      <c r="I55" s="32" t="s">
        <v>22</v>
      </c>
      <c r="J55" s="102">
        <v>2</v>
      </c>
      <c r="K55" s="98">
        <f t="shared" ref="K55:K74" si="17">D55</f>
        <v>55.526666666666664</v>
      </c>
      <c r="L55" s="98">
        <f t="shared" si="13"/>
        <v>-35.619999999999997</v>
      </c>
      <c r="M55" s="98">
        <f t="shared" si="14"/>
        <v>12.363333333333335</v>
      </c>
      <c r="N55" s="55">
        <v>0</v>
      </c>
      <c r="O55" s="33">
        <v>0</v>
      </c>
      <c r="P55" s="33">
        <v>0</v>
      </c>
      <c r="Q55" s="34">
        <v>0</v>
      </c>
      <c r="R55" s="78"/>
      <c r="S55" s="211"/>
      <c r="T55" s="52" t="s">
        <v>70</v>
      </c>
      <c r="U55" s="103">
        <f>((1-10^(-G66))/(1-10^(-G56))*100)-40</f>
        <v>26.4332384608566</v>
      </c>
      <c r="W55" s="94"/>
      <c r="Y55" s="197" t="s">
        <v>5</v>
      </c>
      <c r="Z55" s="11" t="s">
        <v>22</v>
      </c>
      <c r="AA55" s="170">
        <v>55.526666666666664</v>
      </c>
      <c r="AB55" s="171">
        <v>-35.619999999999997</v>
      </c>
      <c r="AC55" s="171">
        <v>12.363333333333335</v>
      </c>
      <c r="AD55" s="170">
        <v>0</v>
      </c>
      <c r="AE55" s="171">
        <v>0</v>
      </c>
      <c r="AF55" s="171">
        <v>0</v>
      </c>
      <c r="AG55" s="171">
        <v>0</v>
      </c>
      <c r="AH55" s="172">
        <v>0.82333333333333325</v>
      </c>
      <c r="AI55" s="69"/>
      <c r="AJ55" s="32" t="s">
        <v>22</v>
      </c>
      <c r="AK55" s="102">
        <v>2</v>
      </c>
      <c r="AL55" s="98">
        <f t="shared" ref="AL55:AL74" si="18">AA55</f>
        <v>55.526666666666664</v>
      </c>
      <c r="AM55" s="98">
        <f t="shared" si="15"/>
        <v>-35.619999999999997</v>
      </c>
      <c r="AN55" s="98">
        <f t="shared" si="16"/>
        <v>12.363333333333335</v>
      </c>
      <c r="AO55" s="55">
        <v>0</v>
      </c>
      <c r="AP55" s="33">
        <v>0</v>
      </c>
      <c r="AQ55" s="33">
        <v>0</v>
      </c>
      <c r="AR55" s="34">
        <v>0</v>
      </c>
      <c r="AS55" s="78"/>
      <c r="AT55" s="211"/>
      <c r="AU55" s="56" t="s">
        <v>70</v>
      </c>
      <c r="AV55" s="103">
        <f>((1-10^(-AH66))/(1-10^(-AH56))*100)-40</f>
        <v>26.4332384608566</v>
      </c>
      <c r="AX55" s="94"/>
    </row>
    <row r="56" spans="1:50" s="67" customFormat="1" ht="15" customHeight="1" x14ac:dyDescent="0.2">
      <c r="B56" s="197" t="s">
        <v>6</v>
      </c>
      <c r="C56" s="12" t="s">
        <v>2</v>
      </c>
      <c r="D56" s="170">
        <v>81.286666666666676</v>
      </c>
      <c r="E56" s="171">
        <v>-4.6933333333333325</v>
      </c>
      <c r="F56" s="171">
        <v>60.473333333333336</v>
      </c>
      <c r="G56" s="172">
        <v>0.83333333333333337</v>
      </c>
      <c r="H56" s="69"/>
      <c r="I56" s="35" t="s">
        <v>2</v>
      </c>
      <c r="J56" s="102">
        <v>3</v>
      </c>
      <c r="K56" s="98">
        <f t="shared" si="17"/>
        <v>81.286666666666676</v>
      </c>
      <c r="L56" s="98">
        <f t="shared" si="13"/>
        <v>-4.6933333333333325</v>
      </c>
      <c r="M56" s="98">
        <f t="shared" si="14"/>
        <v>60.473333333333336</v>
      </c>
      <c r="N56" s="55">
        <v>0</v>
      </c>
      <c r="O56" s="33">
        <v>0</v>
      </c>
      <c r="P56" s="104">
        <f>$G56</f>
        <v>0.83333333333333337</v>
      </c>
      <c r="Q56" s="34">
        <v>0</v>
      </c>
      <c r="R56" s="78"/>
      <c r="S56" s="212"/>
      <c r="T56" s="53" t="s">
        <v>71</v>
      </c>
      <c r="U56" s="105">
        <f>((1-10^(-G63))/(1-10^(-G69))*100)-40</f>
        <v>26.313869076003471</v>
      </c>
      <c r="W56" s="94"/>
      <c r="Y56" s="197" t="s">
        <v>6</v>
      </c>
      <c r="Z56" s="12" t="s">
        <v>2</v>
      </c>
      <c r="AA56" s="170">
        <v>81.286666666666676</v>
      </c>
      <c r="AB56" s="171">
        <v>-4.6933333333333325</v>
      </c>
      <c r="AC56" s="171">
        <v>60.473333333333336</v>
      </c>
      <c r="AD56" s="170">
        <v>0</v>
      </c>
      <c r="AE56" s="171">
        <v>0</v>
      </c>
      <c r="AF56" s="171">
        <v>0</v>
      </c>
      <c r="AG56" s="171">
        <v>0</v>
      </c>
      <c r="AH56" s="172">
        <v>0.83333333333333337</v>
      </c>
      <c r="AI56" s="69"/>
      <c r="AJ56" s="35" t="s">
        <v>2</v>
      </c>
      <c r="AK56" s="102">
        <v>3</v>
      </c>
      <c r="AL56" s="98">
        <f t="shared" si="18"/>
        <v>81.286666666666676</v>
      </c>
      <c r="AM56" s="98">
        <f t="shared" si="15"/>
        <v>-4.6933333333333325</v>
      </c>
      <c r="AN56" s="98">
        <f t="shared" si="16"/>
        <v>60.473333333333336</v>
      </c>
      <c r="AO56" s="55">
        <v>0</v>
      </c>
      <c r="AP56" s="33">
        <v>0</v>
      </c>
      <c r="AQ56" s="104">
        <f>$AH56</f>
        <v>0.83333333333333337</v>
      </c>
      <c r="AR56" s="34">
        <v>0</v>
      </c>
      <c r="AS56" s="78"/>
      <c r="AT56" s="212"/>
      <c r="AU56" s="57" t="s">
        <v>71</v>
      </c>
      <c r="AV56" s="105">
        <f>((1-10^(-AH63))/(1-10^(-AH69))*100)-40</f>
        <v>26.313869076003471</v>
      </c>
      <c r="AX56" s="94"/>
    </row>
    <row r="57" spans="1:50" s="67" customFormat="1" ht="15" customHeight="1" x14ac:dyDescent="0.2">
      <c r="B57" s="197" t="s">
        <v>7</v>
      </c>
      <c r="C57" s="13" t="s">
        <v>23</v>
      </c>
      <c r="D57" s="170">
        <v>77.11</v>
      </c>
      <c r="E57" s="171">
        <v>0.73</v>
      </c>
      <c r="F57" s="171">
        <v>0.89333333333333342</v>
      </c>
      <c r="G57" s="172">
        <v>0.11333333333333333</v>
      </c>
      <c r="H57" s="69"/>
      <c r="I57" s="36" t="s">
        <v>23</v>
      </c>
      <c r="J57" s="102">
        <v>4</v>
      </c>
      <c r="K57" s="98">
        <f t="shared" si="17"/>
        <v>77.11</v>
      </c>
      <c r="L57" s="98">
        <f t="shared" si="13"/>
        <v>0.73</v>
      </c>
      <c r="M57" s="98">
        <f t="shared" si="14"/>
        <v>0.89333333333333342</v>
      </c>
      <c r="N57" s="55">
        <v>0</v>
      </c>
      <c r="O57" s="33">
        <v>0</v>
      </c>
      <c r="P57" s="33">
        <v>0</v>
      </c>
      <c r="Q57" s="34">
        <v>0</v>
      </c>
      <c r="R57" s="78"/>
      <c r="S57" s="210" t="s">
        <v>77</v>
      </c>
      <c r="T57" s="106" t="s">
        <v>72</v>
      </c>
      <c r="U57" s="107">
        <f>((1-10^(-G64))/(1-10^(-G60))*100)-70</f>
        <v>19.354608366249693</v>
      </c>
      <c r="W57" s="94"/>
      <c r="Y57" s="197" t="s">
        <v>7</v>
      </c>
      <c r="Z57" s="13" t="s">
        <v>23</v>
      </c>
      <c r="AA57" s="170">
        <v>77.11</v>
      </c>
      <c r="AB57" s="171">
        <v>0.73</v>
      </c>
      <c r="AC57" s="171">
        <v>0.89333333333333342</v>
      </c>
      <c r="AD57" s="170">
        <v>0</v>
      </c>
      <c r="AE57" s="171">
        <v>0</v>
      </c>
      <c r="AF57" s="171">
        <v>0</v>
      </c>
      <c r="AG57" s="171">
        <v>0</v>
      </c>
      <c r="AH57" s="172">
        <v>0.11333333333333333</v>
      </c>
      <c r="AI57" s="69"/>
      <c r="AJ57" s="36" t="s">
        <v>23</v>
      </c>
      <c r="AK57" s="102">
        <v>4</v>
      </c>
      <c r="AL57" s="98">
        <f t="shared" si="18"/>
        <v>77.11</v>
      </c>
      <c r="AM57" s="98">
        <f t="shared" si="15"/>
        <v>0.73</v>
      </c>
      <c r="AN57" s="98">
        <f t="shared" si="16"/>
        <v>0.89333333333333342</v>
      </c>
      <c r="AO57" s="55">
        <v>0</v>
      </c>
      <c r="AP57" s="33">
        <v>0</v>
      </c>
      <c r="AQ57" s="33">
        <v>0</v>
      </c>
      <c r="AR57" s="34">
        <v>0</v>
      </c>
      <c r="AS57" s="78"/>
      <c r="AT57" s="210" t="s">
        <v>77</v>
      </c>
      <c r="AU57" s="108" t="s">
        <v>72</v>
      </c>
      <c r="AV57" s="107">
        <f>((1-10^(-AH64))/(1-10^(-AH60))*100)-70</f>
        <v>19.354608366249693</v>
      </c>
      <c r="AX57" s="94"/>
    </row>
    <row r="58" spans="1:50" s="67" customFormat="1" ht="15" customHeight="1" x14ac:dyDescent="0.2">
      <c r="B58" s="197" t="s">
        <v>8</v>
      </c>
      <c r="C58" s="14" t="s">
        <v>24</v>
      </c>
      <c r="D58" s="170">
        <v>65.820000000000007</v>
      </c>
      <c r="E58" s="171">
        <v>0.75666666666666671</v>
      </c>
      <c r="F58" s="171">
        <v>1.21</v>
      </c>
      <c r="G58" s="172">
        <v>0.3</v>
      </c>
      <c r="H58" s="69"/>
      <c r="I58" s="37" t="s">
        <v>24</v>
      </c>
      <c r="J58" s="102">
        <v>5</v>
      </c>
      <c r="K58" s="98">
        <f t="shared" si="17"/>
        <v>65.820000000000007</v>
      </c>
      <c r="L58" s="98">
        <f t="shared" si="13"/>
        <v>0.75666666666666671</v>
      </c>
      <c r="M58" s="98">
        <f t="shared" si="14"/>
        <v>1.21</v>
      </c>
      <c r="N58" s="55">
        <v>0</v>
      </c>
      <c r="O58" s="33">
        <v>0</v>
      </c>
      <c r="P58" s="33">
        <v>0</v>
      </c>
      <c r="Q58" s="34">
        <v>0</v>
      </c>
      <c r="R58" s="73"/>
      <c r="S58" s="211"/>
      <c r="T58" s="99" t="s">
        <v>73</v>
      </c>
      <c r="U58" s="109">
        <f>((1-10^(-G67))/(1-10^(-G62))*100)-70</f>
        <v>18.917077118584359</v>
      </c>
      <c r="W58" s="94"/>
      <c r="Y58" s="197" t="s">
        <v>8</v>
      </c>
      <c r="Z58" s="14" t="s">
        <v>24</v>
      </c>
      <c r="AA58" s="170">
        <v>65.820000000000007</v>
      </c>
      <c r="AB58" s="171">
        <v>0.75666666666666671</v>
      </c>
      <c r="AC58" s="171">
        <v>1.21</v>
      </c>
      <c r="AD58" s="170">
        <v>0</v>
      </c>
      <c r="AE58" s="171">
        <v>0</v>
      </c>
      <c r="AF58" s="171">
        <v>0</v>
      </c>
      <c r="AG58" s="171">
        <v>0</v>
      </c>
      <c r="AH58" s="172">
        <v>0.3</v>
      </c>
      <c r="AI58" s="69"/>
      <c r="AJ58" s="37" t="s">
        <v>24</v>
      </c>
      <c r="AK58" s="102">
        <v>5</v>
      </c>
      <c r="AL58" s="98">
        <f t="shared" si="18"/>
        <v>65.820000000000007</v>
      </c>
      <c r="AM58" s="98">
        <f t="shared" si="15"/>
        <v>0.75666666666666671</v>
      </c>
      <c r="AN58" s="98">
        <f t="shared" si="16"/>
        <v>1.21</v>
      </c>
      <c r="AO58" s="55">
        <v>0</v>
      </c>
      <c r="AP58" s="33">
        <v>0</v>
      </c>
      <c r="AQ58" s="33">
        <v>0</v>
      </c>
      <c r="AR58" s="34">
        <v>0</v>
      </c>
      <c r="AS58" s="73"/>
      <c r="AT58" s="211"/>
      <c r="AU58" s="101" t="s">
        <v>73</v>
      </c>
      <c r="AV58" s="109">
        <f>((1-10^(-AH67))/(1-10^(-AH62))*100)-70</f>
        <v>18.917077118584359</v>
      </c>
      <c r="AX58" s="94"/>
    </row>
    <row r="59" spans="1:50" s="67" customFormat="1" ht="15" customHeight="1" x14ac:dyDescent="0.2">
      <c r="B59" s="197" t="s">
        <v>9</v>
      </c>
      <c r="C59" s="15" t="s">
        <v>25</v>
      </c>
      <c r="D59" s="170">
        <v>53.273333333333333</v>
      </c>
      <c r="E59" s="171">
        <v>44.686666666666667</v>
      </c>
      <c r="F59" s="171">
        <v>22.603333333333335</v>
      </c>
      <c r="G59" s="172">
        <v>0.90666666666666673</v>
      </c>
      <c r="H59" s="69"/>
      <c r="I59" s="38" t="s">
        <v>25</v>
      </c>
      <c r="J59" s="102">
        <v>6</v>
      </c>
      <c r="K59" s="98">
        <f t="shared" si="17"/>
        <v>53.273333333333333</v>
      </c>
      <c r="L59" s="98">
        <f t="shared" si="13"/>
        <v>44.686666666666667</v>
      </c>
      <c r="M59" s="98">
        <f t="shared" si="14"/>
        <v>22.603333333333335</v>
      </c>
      <c r="N59" s="55">
        <v>0</v>
      </c>
      <c r="O59" s="33">
        <v>0</v>
      </c>
      <c r="P59" s="33">
        <v>0</v>
      </c>
      <c r="Q59" s="34">
        <v>0</v>
      </c>
      <c r="R59" s="73"/>
      <c r="S59" s="211"/>
      <c r="T59" s="52" t="s">
        <v>74</v>
      </c>
      <c r="U59" s="110">
        <f>((1-10^(-G65))/(1-10^(-G56))*100)-70</f>
        <v>19.302966091269226</v>
      </c>
      <c r="W59" s="94"/>
      <c r="Y59" s="197" t="s">
        <v>9</v>
      </c>
      <c r="Z59" s="15" t="s">
        <v>25</v>
      </c>
      <c r="AA59" s="170">
        <v>53.273333333333333</v>
      </c>
      <c r="AB59" s="171">
        <v>44.686666666666667</v>
      </c>
      <c r="AC59" s="171">
        <v>22.603333333333335</v>
      </c>
      <c r="AD59" s="170">
        <v>0</v>
      </c>
      <c r="AE59" s="171">
        <v>0</v>
      </c>
      <c r="AF59" s="171">
        <v>0</v>
      </c>
      <c r="AG59" s="171">
        <v>0</v>
      </c>
      <c r="AH59" s="172">
        <v>0.90666666666666673</v>
      </c>
      <c r="AI59" s="69"/>
      <c r="AJ59" s="38" t="s">
        <v>25</v>
      </c>
      <c r="AK59" s="102">
        <v>6</v>
      </c>
      <c r="AL59" s="98">
        <f t="shared" si="18"/>
        <v>53.273333333333333</v>
      </c>
      <c r="AM59" s="98">
        <f t="shared" si="15"/>
        <v>44.686666666666667</v>
      </c>
      <c r="AN59" s="98">
        <f t="shared" si="16"/>
        <v>22.603333333333335</v>
      </c>
      <c r="AO59" s="55">
        <v>0</v>
      </c>
      <c r="AP59" s="33">
        <v>0</v>
      </c>
      <c r="AQ59" s="33">
        <v>0</v>
      </c>
      <c r="AR59" s="34">
        <v>0</v>
      </c>
      <c r="AS59" s="73"/>
      <c r="AT59" s="211"/>
      <c r="AU59" s="56" t="s">
        <v>74</v>
      </c>
      <c r="AV59" s="110">
        <f>((1-10^(-AH65))/(1-10^(-AH56))*100)-70</f>
        <v>19.302966091269226</v>
      </c>
      <c r="AX59" s="94"/>
    </row>
    <row r="60" spans="1:50" s="67" customFormat="1" ht="15" customHeight="1" thickBot="1" x14ac:dyDescent="0.25">
      <c r="B60" s="197" t="s">
        <v>85</v>
      </c>
      <c r="C60" s="16" t="s">
        <v>0</v>
      </c>
      <c r="D60" s="173">
        <v>59.949999999999996</v>
      </c>
      <c r="E60" s="174">
        <v>-22.830000000000002</v>
      </c>
      <c r="F60" s="174">
        <v>-29.356666666666669</v>
      </c>
      <c r="G60" s="175">
        <v>0.77333333333333343</v>
      </c>
      <c r="H60" s="69"/>
      <c r="I60" s="39" t="s">
        <v>0</v>
      </c>
      <c r="J60" s="102">
        <v>7</v>
      </c>
      <c r="K60" s="98">
        <f t="shared" si="17"/>
        <v>59.949999999999996</v>
      </c>
      <c r="L60" s="98">
        <f t="shared" si="13"/>
        <v>-22.830000000000002</v>
      </c>
      <c r="M60" s="98">
        <f t="shared" si="14"/>
        <v>-29.356666666666669</v>
      </c>
      <c r="N60" s="104">
        <f>$AH60</f>
        <v>0.77333333333333343</v>
      </c>
      <c r="O60" s="111">
        <v>0</v>
      </c>
      <c r="P60" s="111">
        <v>0</v>
      </c>
      <c r="Q60" s="112">
        <v>0</v>
      </c>
      <c r="R60" s="73"/>
      <c r="S60" s="212"/>
      <c r="T60" s="53" t="s">
        <v>75</v>
      </c>
      <c r="U60" s="113">
        <f>((1-10^(-G70))/(1-10^(-G69))*100)-70</f>
        <v>21.428581676846861</v>
      </c>
      <c r="W60" s="94"/>
      <c r="Y60" s="197" t="s">
        <v>85</v>
      </c>
      <c r="Z60" s="16" t="s">
        <v>0</v>
      </c>
      <c r="AA60" s="170">
        <v>59.949999999999996</v>
      </c>
      <c r="AB60" s="171">
        <v>-22.830000000000002</v>
      </c>
      <c r="AC60" s="171">
        <v>-29.356666666666669</v>
      </c>
      <c r="AD60" s="170">
        <v>0</v>
      </c>
      <c r="AE60" s="171">
        <v>0</v>
      </c>
      <c r="AF60" s="171">
        <v>0</v>
      </c>
      <c r="AG60" s="171">
        <v>0</v>
      </c>
      <c r="AH60" s="172">
        <v>0.77333333333333343</v>
      </c>
      <c r="AI60" s="69"/>
      <c r="AJ60" s="39" t="s">
        <v>0</v>
      </c>
      <c r="AK60" s="102">
        <v>7</v>
      </c>
      <c r="AL60" s="98">
        <f t="shared" si="18"/>
        <v>59.949999999999996</v>
      </c>
      <c r="AM60" s="98">
        <f t="shared" si="15"/>
        <v>-22.830000000000002</v>
      </c>
      <c r="AN60" s="98">
        <f t="shared" si="16"/>
        <v>-29.356666666666669</v>
      </c>
      <c r="AO60" s="104">
        <f>$AH60</f>
        <v>0.77333333333333343</v>
      </c>
      <c r="AP60" s="111">
        <v>0</v>
      </c>
      <c r="AQ60" s="111">
        <v>0</v>
      </c>
      <c r="AR60" s="112">
        <v>0</v>
      </c>
      <c r="AS60" s="73"/>
      <c r="AT60" s="212"/>
      <c r="AU60" s="57" t="s">
        <v>75</v>
      </c>
      <c r="AV60" s="113">
        <f>((1-10^(-AH70))/(1-10^(-AH69))*100)-70</f>
        <v>21.428581676846861</v>
      </c>
      <c r="AX60" s="94"/>
    </row>
    <row r="61" spans="1:50" s="67" customFormat="1" ht="15" customHeight="1" x14ac:dyDescent="0.2">
      <c r="B61" s="198" t="s">
        <v>10</v>
      </c>
      <c r="C61" s="17" t="s">
        <v>26</v>
      </c>
      <c r="D61" s="176">
        <v>84.263333333333335</v>
      </c>
      <c r="E61" s="177">
        <v>0.15333333333333335</v>
      </c>
      <c r="F61" s="177">
        <v>0.80333333333333334</v>
      </c>
      <c r="G61" s="178">
        <v>0</v>
      </c>
      <c r="H61" s="69"/>
      <c r="I61" s="40" t="s">
        <v>26</v>
      </c>
      <c r="J61" s="102">
        <v>8</v>
      </c>
      <c r="K61" s="98">
        <f t="shared" si="17"/>
        <v>84.263333333333335</v>
      </c>
      <c r="L61" s="98">
        <f t="shared" si="13"/>
        <v>0.15333333333333335</v>
      </c>
      <c r="M61" s="98">
        <f t="shared" si="14"/>
        <v>0.80333333333333334</v>
      </c>
      <c r="N61" s="114">
        <v>0</v>
      </c>
      <c r="O61" s="111">
        <v>0</v>
      </c>
      <c r="P61" s="111">
        <v>0</v>
      </c>
      <c r="Q61" s="112">
        <v>0</v>
      </c>
      <c r="R61" s="73"/>
      <c r="S61" s="213" t="s">
        <v>66</v>
      </c>
      <c r="T61" s="215" t="s">
        <v>42</v>
      </c>
      <c r="U61" s="205">
        <f>MAX(U53:U56)-MIN(U53:U56)</f>
        <v>1.9908029586120222</v>
      </c>
      <c r="W61" s="94"/>
      <c r="Y61" s="198" t="s">
        <v>10</v>
      </c>
      <c r="Z61" s="17" t="s">
        <v>26</v>
      </c>
      <c r="AA61" s="176">
        <v>84.263333333333335</v>
      </c>
      <c r="AB61" s="177">
        <v>0.15333333333333335</v>
      </c>
      <c r="AC61" s="177">
        <v>0.80333333333333334</v>
      </c>
      <c r="AD61" s="192">
        <v>0</v>
      </c>
      <c r="AE61" s="177">
        <v>0</v>
      </c>
      <c r="AF61" s="177">
        <v>0</v>
      </c>
      <c r="AG61" s="177">
        <v>0</v>
      </c>
      <c r="AH61" s="178">
        <v>0</v>
      </c>
      <c r="AI61" s="69"/>
      <c r="AJ61" s="40" t="s">
        <v>26</v>
      </c>
      <c r="AK61" s="102">
        <v>8</v>
      </c>
      <c r="AL61" s="98">
        <f t="shared" si="18"/>
        <v>84.263333333333335</v>
      </c>
      <c r="AM61" s="98">
        <f t="shared" si="15"/>
        <v>0.15333333333333335</v>
      </c>
      <c r="AN61" s="98">
        <f t="shared" si="16"/>
        <v>0.80333333333333334</v>
      </c>
      <c r="AO61" s="114">
        <v>0</v>
      </c>
      <c r="AP61" s="111">
        <v>0</v>
      </c>
      <c r="AQ61" s="111">
        <v>0</v>
      </c>
      <c r="AR61" s="112">
        <v>0</v>
      </c>
      <c r="AS61" s="73"/>
      <c r="AT61" s="213" t="s">
        <v>66</v>
      </c>
      <c r="AU61" s="203" t="s">
        <v>42</v>
      </c>
      <c r="AV61" s="205">
        <f>MAX(AV53:AV56)-MIN(AV53:AV56)</f>
        <v>1.9908029586120222</v>
      </c>
      <c r="AX61" s="94"/>
    </row>
    <row r="62" spans="1:50" s="67" customFormat="1" ht="15" customHeight="1" x14ac:dyDescent="0.2">
      <c r="B62" s="198" t="s">
        <v>81</v>
      </c>
      <c r="C62" s="18" t="s">
        <v>1</v>
      </c>
      <c r="D62" s="179">
        <v>54.839999999999996</v>
      </c>
      <c r="E62" s="180">
        <v>47.443333333333328</v>
      </c>
      <c r="F62" s="180">
        <v>-2.5366666666666666</v>
      </c>
      <c r="G62" s="181">
        <v>0.86333333333333329</v>
      </c>
      <c r="H62" s="69"/>
      <c r="I62" s="41" t="s">
        <v>1</v>
      </c>
      <c r="J62" s="102">
        <v>9</v>
      </c>
      <c r="K62" s="98">
        <f t="shared" si="17"/>
        <v>54.839999999999996</v>
      </c>
      <c r="L62" s="98">
        <f t="shared" si="13"/>
        <v>47.443333333333328</v>
      </c>
      <c r="M62" s="98">
        <f t="shared" si="14"/>
        <v>-2.5366666666666666</v>
      </c>
      <c r="N62" s="114">
        <v>0</v>
      </c>
      <c r="O62" s="104">
        <f>$AH62</f>
        <v>0.86333333333333329</v>
      </c>
      <c r="P62" s="111">
        <v>0</v>
      </c>
      <c r="Q62" s="112">
        <v>0</v>
      </c>
      <c r="R62" s="73"/>
      <c r="S62" s="214"/>
      <c r="T62" s="216"/>
      <c r="U62" s="206"/>
      <c r="W62" s="94"/>
      <c r="Y62" s="198" t="s">
        <v>81</v>
      </c>
      <c r="Z62" s="18" t="s">
        <v>1</v>
      </c>
      <c r="AA62" s="179">
        <v>54.839999999999996</v>
      </c>
      <c r="AB62" s="180">
        <v>47.443333333333328</v>
      </c>
      <c r="AC62" s="180">
        <v>-2.5366666666666666</v>
      </c>
      <c r="AD62" s="193">
        <v>0</v>
      </c>
      <c r="AE62" s="180">
        <v>0</v>
      </c>
      <c r="AF62" s="180">
        <v>0</v>
      </c>
      <c r="AG62" s="180">
        <v>0</v>
      </c>
      <c r="AH62" s="181">
        <v>0.86333333333333329</v>
      </c>
      <c r="AI62" s="69"/>
      <c r="AJ62" s="41" t="s">
        <v>1</v>
      </c>
      <c r="AK62" s="102">
        <v>9</v>
      </c>
      <c r="AL62" s="98">
        <f t="shared" si="18"/>
        <v>54.839999999999996</v>
      </c>
      <c r="AM62" s="98">
        <f t="shared" si="15"/>
        <v>47.443333333333328</v>
      </c>
      <c r="AN62" s="98">
        <f t="shared" si="16"/>
        <v>-2.5366666666666666</v>
      </c>
      <c r="AO62" s="114">
        <v>0</v>
      </c>
      <c r="AP62" s="104">
        <f>$AH62</f>
        <v>0.86333333333333329</v>
      </c>
      <c r="AQ62" s="111">
        <v>0</v>
      </c>
      <c r="AR62" s="112">
        <v>0</v>
      </c>
      <c r="AS62" s="73"/>
      <c r="AT62" s="214"/>
      <c r="AU62" s="204"/>
      <c r="AV62" s="206"/>
      <c r="AX62" s="94"/>
    </row>
    <row r="63" spans="1:50" s="67" customFormat="1" ht="15" customHeight="1" x14ac:dyDescent="0.2">
      <c r="B63" s="198" t="s">
        <v>82</v>
      </c>
      <c r="C63" s="19" t="s">
        <v>27</v>
      </c>
      <c r="D63" s="179">
        <v>59.85</v>
      </c>
      <c r="E63" s="180">
        <v>0.57666666666666666</v>
      </c>
      <c r="F63" s="180">
        <v>1.8833333333333335</v>
      </c>
      <c r="G63" s="181">
        <v>0.40333333333333332</v>
      </c>
      <c r="H63" s="69"/>
      <c r="I63" s="42" t="s">
        <v>27</v>
      </c>
      <c r="J63" s="102">
        <v>10</v>
      </c>
      <c r="K63" s="98">
        <f t="shared" si="17"/>
        <v>59.85</v>
      </c>
      <c r="L63" s="98">
        <f t="shared" si="13"/>
        <v>0.57666666666666666</v>
      </c>
      <c r="M63" s="98">
        <f t="shared" si="14"/>
        <v>1.8833333333333335</v>
      </c>
      <c r="N63" s="114">
        <v>0</v>
      </c>
      <c r="O63" s="111">
        <v>0</v>
      </c>
      <c r="P63" s="111">
        <v>0</v>
      </c>
      <c r="Q63" s="104">
        <f>$AH63</f>
        <v>0.40333333333333332</v>
      </c>
      <c r="R63" s="73"/>
      <c r="W63" s="94"/>
      <c r="Y63" s="198" t="s">
        <v>82</v>
      </c>
      <c r="Z63" s="19" t="s">
        <v>27</v>
      </c>
      <c r="AA63" s="179">
        <v>59.85</v>
      </c>
      <c r="AB63" s="180">
        <v>0.57666666666666666</v>
      </c>
      <c r="AC63" s="180">
        <v>1.8833333333333335</v>
      </c>
      <c r="AD63" s="193">
        <v>0</v>
      </c>
      <c r="AE63" s="180">
        <v>0</v>
      </c>
      <c r="AF63" s="180">
        <v>0</v>
      </c>
      <c r="AG63" s="180">
        <v>0</v>
      </c>
      <c r="AH63" s="181">
        <v>0.40333333333333332</v>
      </c>
      <c r="AI63" s="69"/>
      <c r="AJ63" s="42" t="s">
        <v>27</v>
      </c>
      <c r="AK63" s="102">
        <v>10</v>
      </c>
      <c r="AL63" s="98">
        <f t="shared" si="18"/>
        <v>59.85</v>
      </c>
      <c r="AM63" s="98">
        <f t="shared" si="15"/>
        <v>0.57666666666666666</v>
      </c>
      <c r="AN63" s="98">
        <f t="shared" si="16"/>
        <v>1.8833333333333335</v>
      </c>
      <c r="AO63" s="114">
        <v>0</v>
      </c>
      <c r="AP63" s="111">
        <v>0</v>
      </c>
      <c r="AQ63" s="111">
        <v>0</v>
      </c>
      <c r="AR63" s="104">
        <f>$AH63</f>
        <v>0.40333333333333332</v>
      </c>
      <c r="AS63" s="73"/>
      <c r="AU63" s="115"/>
      <c r="AX63" s="94"/>
    </row>
    <row r="64" spans="1:50" s="67" customFormat="1" ht="15" customHeight="1" x14ac:dyDescent="0.2">
      <c r="B64" s="198" t="s">
        <v>83</v>
      </c>
      <c r="C64" s="20" t="s">
        <v>28</v>
      </c>
      <c r="D64" s="179">
        <v>63.923333333333339</v>
      </c>
      <c r="E64" s="180">
        <v>-19.283333333333335</v>
      </c>
      <c r="F64" s="180">
        <v>-24.503333333333334</v>
      </c>
      <c r="G64" s="181">
        <v>0.59</v>
      </c>
      <c r="H64" s="69"/>
      <c r="I64" s="43" t="s">
        <v>28</v>
      </c>
      <c r="J64" s="102">
        <v>11</v>
      </c>
      <c r="K64" s="98">
        <f t="shared" si="17"/>
        <v>63.923333333333339</v>
      </c>
      <c r="L64" s="98">
        <f t="shared" si="13"/>
        <v>-19.283333333333335</v>
      </c>
      <c r="M64" s="98">
        <f t="shared" si="14"/>
        <v>-24.503333333333334</v>
      </c>
      <c r="N64" s="104">
        <f>$AH64</f>
        <v>0.59</v>
      </c>
      <c r="O64" s="111">
        <v>0</v>
      </c>
      <c r="P64" s="111">
        <v>0</v>
      </c>
      <c r="Q64" s="112">
        <v>0</v>
      </c>
      <c r="R64" s="73"/>
      <c r="S64" s="207" t="s">
        <v>64</v>
      </c>
      <c r="T64" s="116" t="s">
        <v>23</v>
      </c>
      <c r="U64" s="117">
        <f>SQRT((E57-(E61-(((D61-D57)/(D61-D74))*(E61-E74))))^2+(F57-(F61-(((D61-D57)/(D61-D74))*(F61-F74))))^2)</f>
        <v>0.47616289726647276</v>
      </c>
      <c r="W64" s="94"/>
      <c r="Y64" s="198" t="s">
        <v>83</v>
      </c>
      <c r="Z64" s="20" t="s">
        <v>28</v>
      </c>
      <c r="AA64" s="179">
        <v>63.923333333333339</v>
      </c>
      <c r="AB64" s="180">
        <v>-19.283333333333335</v>
      </c>
      <c r="AC64" s="180">
        <v>-24.503333333333334</v>
      </c>
      <c r="AD64" s="193">
        <v>0</v>
      </c>
      <c r="AE64" s="180">
        <v>0</v>
      </c>
      <c r="AF64" s="180">
        <v>0</v>
      </c>
      <c r="AG64" s="180">
        <v>0</v>
      </c>
      <c r="AH64" s="181">
        <v>0.59</v>
      </c>
      <c r="AI64" s="69"/>
      <c r="AJ64" s="43" t="s">
        <v>28</v>
      </c>
      <c r="AK64" s="102">
        <v>11</v>
      </c>
      <c r="AL64" s="98">
        <f t="shared" si="18"/>
        <v>63.923333333333339</v>
      </c>
      <c r="AM64" s="98">
        <f t="shared" si="15"/>
        <v>-19.283333333333335</v>
      </c>
      <c r="AN64" s="98">
        <f t="shared" si="16"/>
        <v>-24.503333333333334</v>
      </c>
      <c r="AO64" s="104">
        <f>$AH64</f>
        <v>0.59</v>
      </c>
      <c r="AP64" s="111">
        <v>0</v>
      </c>
      <c r="AQ64" s="111">
        <v>0</v>
      </c>
      <c r="AR64" s="112">
        <v>0</v>
      </c>
      <c r="AS64" s="73"/>
      <c r="AT64" s="207" t="s">
        <v>64</v>
      </c>
      <c r="AU64" s="118" t="s">
        <v>23</v>
      </c>
      <c r="AV64" s="117">
        <f>SQRT((AB57-(AB61-(((AA61-AA57)/(AA61-AA74))*(AB61-AB74))))^2+(AC57-(AC61-(((AA61-AA57)/(AA61-AA74))*(AC61-AC74))))^2)</f>
        <v>0.47616289726647276</v>
      </c>
      <c r="AX64" s="94"/>
    </row>
    <row r="65" spans="1:50" s="67" customFormat="1" ht="15" customHeight="1" x14ac:dyDescent="0.2">
      <c r="B65" s="198" t="s">
        <v>11</v>
      </c>
      <c r="C65" s="21" t="s">
        <v>29</v>
      </c>
      <c r="D65" s="179">
        <v>81.02</v>
      </c>
      <c r="E65" s="180">
        <v>-4.6333333333333337</v>
      </c>
      <c r="F65" s="180">
        <v>49.126666666666665</v>
      </c>
      <c r="G65" s="181">
        <v>0.62333333333333341</v>
      </c>
      <c r="H65" s="69"/>
      <c r="I65" s="44" t="s">
        <v>29</v>
      </c>
      <c r="J65" s="102">
        <v>12</v>
      </c>
      <c r="K65" s="98">
        <f t="shared" si="17"/>
        <v>81.02</v>
      </c>
      <c r="L65" s="98">
        <f t="shared" si="13"/>
        <v>-4.6333333333333337</v>
      </c>
      <c r="M65" s="98">
        <f t="shared" si="14"/>
        <v>49.126666666666665</v>
      </c>
      <c r="N65" s="114">
        <v>0</v>
      </c>
      <c r="O65" s="111">
        <v>0</v>
      </c>
      <c r="P65" s="104">
        <f>$AH65</f>
        <v>0.62333333333333341</v>
      </c>
      <c r="Q65" s="112">
        <v>0</v>
      </c>
      <c r="R65" s="73"/>
      <c r="S65" s="208"/>
      <c r="T65" s="119" t="s">
        <v>24</v>
      </c>
      <c r="U65" s="110">
        <f>SQRT((E58-(E61-(((D61-D58)/(D61-D74))*(E61-E74))))^2+(F58-(F61-((D61-D58)/(D61-D74)*(F61-F74))))^2)</f>
        <v>0.33191709661783636</v>
      </c>
      <c r="W65" s="94"/>
      <c r="Y65" s="198" t="s">
        <v>11</v>
      </c>
      <c r="Z65" s="21" t="s">
        <v>29</v>
      </c>
      <c r="AA65" s="179">
        <v>81.02</v>
      </c>
      <c r="AB65" s="180">
        <v>-4.6333333333333337</v>
      </c>
      <c r="AC65" s="180">
        <v>49.126666666666665</v>
      </c>
      <c r="AD65" s="193">
        <v>0</v>
      </c>
      <c r="AE65" s="180">
        <v>0</v>
      </c>
      <c r="AF65" s="180">
        <v>0</v>
      </c>
      <c r="AG65" s="180">
        <v>0</v>
      </c>
      <c r="AH65" s="181">
        <v>0.62333333333333341</v>
      </c>
      <c r="AI65" s="69"/>
      <c r="AJ65" s="44" t="s">
        <v>29</v>
      </c>
      <c r="AK65" s="102">
        <v>12</v>
      </c>
      <c r="AL65" s="98">
        <f t="shared" si="18"/>
        <v>81.02</v>
      </c>
      <c r="AM65" s="98">
        <f t="shared" si="15"/>
        <v>-4.6333333333333337</v>
      </c>
      <c r="AN65" s="98">
        <f t="shared" si="16"/>
        <v>49.126666666666665</v>
      </c>
      <c r="AO65" s="114">
        <v>0</v>
      </c>
      <c r="AP65" s="111">
        <v>0</v>
      </c>
      <c r="AQ65" s="104">
        <f>$AH65</f>
        <v>0.62333333333333341</v>
      </c>
      <c r="AR65" s="112">
        <v>0</v>
      </c>
      <c r="AS65" s="73"/>
      <c r="AT65" s="208"/>
      <c r="AU65" s="120" t="s">
        <v>24</v>
      </c>
      <c r="AV65" s="110">
        <f>SQRT((AB58-(AB61-(((AA61-AA58)/(AA61-AA74))*(AB61-AB74))))^2+(AC58-(AC61-((AA61-AA58)/(AA61-AA74)*(AC61-AC74))))^2)</f>
        <v>0.33191709661783636</v>
      </c>
      <c r="AX65" s="94"/>
    </row>
    <row r="66" spans="1:50" s="67" customFormat="1" ht="15" customHeight="1" x14ac:dyDescent="0.2">
      <c r="B66" s="198" t="s">
        <v>12</v>
      </c>
      <c r="C66" s="21" t="s">
        <v>30</v>
      </c>
      <c r="D66" s="179">
        <v>82.446666666666673</v>
      </c>
      <c r="E66" s="180">
        <v>-3.7833333333333332</v>
      </c>
      <c r="F66" s="180">
        <v>32.82</v>
      </c>
      <c r="G66" s="181">
        <v>0.36333333333333329</v>
      </c>
      <c r="H66" s="69"/>
      <c r="I66" s="44" t="s">
        <v>30</v>
      </c>
      <c r="J66" s="102">
        <v>13</v>
      </c>
      <c r="K66" s="98">
        <f t="shared" si="17"/>
        <v>82.446666666666673</v>
      </c>
      <c r="L66" s="98">
        <f t="shared" si="13"/>
        <v>-3.7833333333333332</v>
      </c>
      <c r="M66" s="98">
        <f t="shared" si="14"/>
        <v>32.82</v>
      </c>
      <c r="N66" s="114">
        <v>0</v>
      </c>
      <c r="O66" s="111">
        <v>0</v>
      </c>
      <c r="P66" s="104">
        <f>$AH66</f>
        <v>0.36333333333333329</v>
      </c>
      <c r="Q66" s="112">
        <v>0</v>
      </c>
      <c r="R66" s="73"/>
      <c r="S66" s="209"/>
      <c r="T66" s="121" t="s">
        <v>32</v>
      </c>
      <c r="U66" s="122">
        <f>SQRT((E68-(E61-(((D61-D68)/(D61-D74))*(E61-E74))))^2+(F68-(F61-((D61-D68)/(D61-D74)*(F61-F74))))^2)</f>
        <v>0.99988316755744555</v>
      </c>
      <c r="W66" s="94"/>
      <c r="Y66" s="198" t="s">
        <v>12</v>
      </c>
      <c r="Z66" s="21" t="s">
        <v>30</v>
      </c>
      <c r="AA66" s="179">
        <v>82.446666666666673</v>
      </c>
      <c r="AB66" s="180">
        <v>-3.7833333333333332</v>
      </c>
      <c r="AC66" s="180">
        <v>32.82</v>
      </c>
      <c r="AD66" s="193">
        <v>0</v>
      </c>
      <c r="AE66" s="180">
        <v>0</v>
      </c>
      <c r="AF66" s="180">
        <v>0</v>
      </c>
      <c r="AG66" s="180">
        <v>0</v>
      </c>
      <c r="AH66" s="181">
        <v>0.36333333333333329</v>
      </c>
      <c r="AI66" s="69"/>
      <c r="AJ66" s="44" t="s">
        <v>30</v>
      </c>
      <c r="AK66" s="102">
        <v>13</v>
      </c>
      <c r="AL66" s="98">
        <f t="shared" si="18"/>
        <v>82.446666666666673</v>
      </c>
      <c r="AM66" s="98">
        <f t="shared" si="15"/>
        <v>-3.7833333333333332</v>
      </c>
      <c r="AN66" s="98">
        <f t="shared" si="16"/>
        <v>32.82</v>
      </c>
      <c r="AO66" s="114">
        <v>0</v>
      </c>
      <c r="AP66" s="111">
        <v>0</v>
      </c>
      <c r="AQ66" s="104">
        <f>$AH66</f>
        <v>0.36333333333333329</v>
      </c>
      <c r="AR66" s="112">
        <v>0</v>
      </c>
      <c r="AS66" s="73"/>
      <c r="AT66" s="209"/>
      <c r="AU66" s="123" t="s">
        <v>32</v>
      </c>
      <c r="AV66" s="122">
        <f>SQRT((AB68-(AB61-(((AA61-AA68)/(AA61-AA74))*(AB61-AB74))))^2+(AC68-(AC61-((AA61-AA68)/(AA61-AA74)*(AC61-AC74))))^2)</f>
        <v>0.99988316755744555</v>
      </c>
      <c r="AX66" s="94"/>
    </row>
    <row r="67" spans="1:50" s="67" customFormat="1" ht="15" customHeight="1" thickBot="1" x14ac:dyDescent="0.25">
      <c r="B67" s="198" t="s">
        <v>84</v>
      </c>
      <c r="C67" s="22" t="s">
        <v>31</v>
      </c>
      <c r="D67" s="182">
        <v>59.436666666666667</v>
      </c>
      <c r="E67" s="183">
        <v>38.36</v>
      </c>
      <c r="F67" s="183">
        <v>-2.8533333333333335</v>
      </c>
      <c r="G67" s="184">
        <v>0.6333333333333333</v>
      </c>
      <c r="H67" s="69"/>
      <c r="I67" s="45" t="s">
        <v>31</v>
      </c>
      <c r="J67" s="102">
        <v>14</v>
      </c>
      <c r="K67" s="98">
        <f t="shared" si="17"/>
        <v>59.436666666666667</v>
      </c>
      <c r="L67" s="98">
        <f t="shared" si="13"/>
        <v>38.36</v>
      </c>
      <c r="M67" s="98">
        <f t="shared" si="14"/>
        <v>-2.8533333333333335</v>
      </c>
      <c r="N67" s="114">
        <v>0</v>
      </c>
      <c r="O67" s="104">
        <f>$AH67</f>
        <v>0.6333333333333333</v>
      </c>
      <c r="P67" s="111">
        <v>0</v>
      </c>
      <c r="Q67" s="112">
        <v>0</v>
      </c>
      <c r="R67" s="73"/>
      <c r="S67" s="124"/>
      <c r="T67" s="73"/>
      <c r="U67" s="73"/>
      <c r="W67" s="94"/>
      <c r="Y67" s="198" t="s">
        <v>84</v>
      </c>
      <c r="Z67" s="22" t="s">
        <v>31</v>
      </c>
      <c r="AA67" s="182">
        <v>59.436666666666667</v>
      </c>
      <c r="AB67" s="183">
        <v>38.36</v>
      </c>
      <c r="AC67" s="183">
        <v>-2.8533333333333335</v>
      </c>
      <c r="AD67" s="194">
        <v>0</v>
      </c>
      <c r="AE67" s="183">
        <v>0</v>
      </c>
      <c r="AF67" s="183">
        <v>0</v>
      </c>
      <c r="AG67" s="183">
        <v>0</v>
      </c>
      <c r="AH67" s="184">
        <v>0.6333333333333333</v>
      </c>
      <c r="AI67" s="69"/>
      <c r="AJ67" s="45" t="s">
        <v>31</v>
      </c>
      <c r="AK67" s="102">
        <v>14</v>
      </c>
      <c r="AL67" s="98">
        <f t="shared" si="18"/>
        <v>59.436666666666667</v>
      </c>
      <c r="AM67" s="98">
        <f t="shared" si="15"/>
        <v>38.36</v>
      </c>
      <c r="AN67" s="98">
        <f t="shared" si="16"/>
        <v>-2.8533333333333335</v>
      </c>
      <c r="AO67" s="114">
        <v>0</v>
      </c>
      <c r="AP67" s="104">
        <f>$AH67</f>
        <v>0.6333333333333333</v>
      </c>
      <c r="AQ67" s="111">
        <v>0</v>
      </c>
      <c r="AR67" s="112">
        <v>0</v>
      </c>
      <c r="AS67" s="73"/>
      <c r="AT67" s="124"/>
      <c r="AU67" s="125"/>
      <c r="AV67" s="73"/>
      <c r="AX67" s="94"/>
    </row>
    <row r="68" spans="1:50" s="67" customFormat="1" ht="15" customHeight="1" x14ac:dyDescent="0.2">
      <c r="B68" s="197" t="s">
        <v>13</v>
      </c>
      <c r="C68" s="23" t="s">
        <v>32</v>
      </c>
      <c r="D68" s="185">
        <v>53.70000000000001</v>
      </c>
      <c r="E68" s="186">
        <v>1.53</v>
      </c>
      <c r="F68" s="186">
        <v>1.0999999999999999</v>
      </c>
      <c r="G68" s="187">
        <v>0.54</v>
      </c>
      <c r="H68" s="69"/>
      <c r="I68" s="46" t="s">
        <v>32</v>
      </c>
      <c r="J68" s="102">
        <v>15</v>
      </c>
      <c r="K68" s="98">
        <f t="shared" si="17"/>
        <v>53.70000000000001</v>
      </c>
      <c r="L68" s="98">
        <f t="shared" si="13"/>
        <v>1.53</v>
      </c>
      <c r="M68" s="98">
        <f t="shared" si="14"/>
        <v>1.0999999999999999</v>
      </c>
      <c r="N68" s="114">
        <v>0</v>
      </c>
      <c r="O68" s="111">
        <v>0</v>
      </c>
      <c r="P68" s="111">
        <v>0</v>
      </c>
      <c r="Q68" s="112">
        <v>0</v>
      </c>
      <c r="R68" s="73"/>
      <c r="S68" s="207" t="s">
        <v>65</v>
      </c>
      <c r="T68" s="126" t="s">
        <v>0</v>
      </c>
      <c r="U68" s="127">
        <f>SQRT(($AB$244-D60)^2+($AC$244-E60)^2+($AH$244-F60)^2)</f>
        <v>3.7795869850788941</v>
      </c>
      <c r="W68" s="94"/>
      <c r="Y68" s="197" t="s">
        <v>13</v>
      </c>
      <c r="Z68" s="23" t="s">
        <v>32</v>
      </c>
      <c r="AA68" s="170">
        <v>53.70000000000001</v>
      </c>
      <c r="AB68" s="171">
        <v>1.53</v>
      </c>
      <c r="AC68" s="171">
        <v>1.0999999999999999</v>
      </c>
      <c r="AD68" s="170">
        <v>0</v>
      </c>
      <c r="AE68" s="171">
        <v>0</v>
      </c>
      <c r="AF68" s="171">
        <v>0</v>
      </c>
      <c r="AG68" s="171">
        <v>0</v>
      </c>
      <c r="AH68" s="172">
        <v>0.54</v>
      </c>
      <c r="AI68" s="69"/>
      <c r="AJ68" s="46" t="s">
        <v>32</v>
      </c>
      <c r="AK68" s="102">
        <v>15</v>
      </c>
      <c r="AL68" s="98">
        <f t="shared" si="18"/>
        <v>53.70000000000001</v>
      </c>
      <c r="AM68" s="98">
        <f t="shared" si="15"/>
        <v>1.53</v>
      </c>
      <c r="AN68" s="98">
        <f t="shared" si="16"/>
        <v>1.0999999999999999</v>
      </c>
      <c r="AO68" s="114">
        <v>0</v>
      </c>
      <c r="AP68" s="111">
        <v>0</v>
      </c>
      <c r="AQ68" s="111">
        <v>0</v>
      </c>
      <c r="AR68" s="112">
        <v>0</v>
      </c>
      <c r="AS68" s="73"/>
      <c r="AT68" s="207" t="s">
        <v>65</v>
      </c>
      <c r="AU68" s="128" t="s">
        <v>0</v>
      </c>
      <c r="AV68" s="127">
        <f>SQRT(($AB$244-AA60)^2+($AC$244-AB60)^2+($AH$244-AC60)^2)</f>
        <v>3.7795869850788941</v>
      </c>
      <c r="AX68" s="94"/>
    </row>
    <row r="69" spans="1:50" s="67" customFormat="1" ht="15" customHeight="1" x14ac:dyDescent="0.2">
      <c r="B69" s="197" t="s">
        <v>14</v>
      </c>
      <c r="C69" s="24" t="s">
        <v>33</v>
      </c>
      <c r="D69" s="170">
        <v>35.306666666666665</v>
      </c>
      <c r="E69" s="171">
        <v>1.33</v>
      </c>
      <c r="F69" s="171">
        <v>3.1566666666666667</v>
      </c>
      <c r="G69" s="172">
        <v>1.0566666666666666</v>
      </c>
      <c r="H69" s="69"/>
      <c r="I69" s="47" t="s">
        <v>33</v>
      </c>
      <c r="J69" s="102">
        <v>16</v>
      </c>
      <c r="K69" s="98">
        <f t="shared" si="17"/>
        <v>35.306666666666665</v>
      </c>
      <c r="L69" s="98">
        <f t="shared" si="13"/>
        <v>1.33</v>
      </c>
      <c r="M69" s="98">
        <f t="shared" si="14"/>
        <v>3.1566666666666667</v>
      </c>
      <c r="N69" s="114">
        <v>0</v>
      </c>
      <c r="O69" s="111">
        <v>0</v>
      </c>
      <c r="P69" s="111">
        <v>0</v>
      </c>
      <c r="Q69" s="104">
        <f>$AH69</f>
        <v>1.0566666666666666</v>
      </c>
      <c r="R69" s="73"/>
      <c r="S69" s="208"/>
      <c r="T69" s="129" t="s">
        <v>1</v>
      </c>
      <c r="U69" s="130">
        <f>SQRT(($AB$245-D62)^2+($AC$245-E62)^2+($AH$245-F62)^2)</f>
        <v>3.8630931763146545</v>
      </c>
      <c r="W69" s="94"/>
      <c r="Y69" s="197" t="s">
        <v>14</v>
      </c>
      <c r="Z69" s="24" t="s">
        <v>33</v>
      </c>
      <c r="AA69" s="170">
        <v>35.306666666666665</v>
      </c>
      <c r="AB69" s="171">
        <v>1.33</v>
      </c>
      <c r="AC69" s="171">
        <v>3.1566666666666667</v>
      </c>
      <c r="AD69" s="170">
        <v>0</v>
      </c>
      <c r="AE69" s="171">
        <v>0</v>
      </c>
      <c r="AF69" s="171">
        <v>0</v>
      </c>
      <c r="AG69" s="171">
        <v>0</v>
      </c>
      <c r="AH69" s="172">
        <v>1.0566666666666666</v>
      </c>
      <c r="AI69" s="69"/>
      <c r="AJ69" s="47" t="s">
        <v>33</v>
      </c>
      <c r="AK69" s="102">
        <v>16</v>
      </c>
      <c r="AL69" s="98">
        <f t="shared" si="18"/>
        <v>35.306666666666665</v>
      </c>
      <c r="AM69" s="98">
        <f t="shared" si="15"/>
        <v>1.33</v>
      </c>
      <c r="AN69" s="98">
        <f t="shared" si="16"/>
        <v>3.1566666666666667</v>
      </c>
      <c r="AO69" s="114">
        <v>0</v>
      </c>
      <c r="AP69" s="111">
        <v>0</v>
      </c>
      <c r="AQ69" s="111">
        <v>0</v>
      </c>
      <c r="AR69" s="104">
        <f>$AH69</f>
        <v>1.0566666666666666</v>
      </c>
      <c r="AS69" s="73"/>
      <c r="AT69" s="208"/>
      <c r="AU69" s="131" t="s">
        <v>1</v>
      </c>
      <c r="AV69" s="130">
        <f>SQRT(($AB$245-AA62)^2+($AC$245-AB62)^2+($AH$245-AC62)^2)</f>
        <v>3.8630931763146545</v>
      </c>
      <c r="AX69" s="94"/>
    </row>
    <row r="70" spans="1:50" s="67" customFormat="1" ht="15" customHeight="1" x14ac:dyDescent="0.2">
      <c r="B70" s="197" t="s">
        <v>15</v>
      </c>
      <c r="C70" s="24" t="s">
        <v>34</v>
      </c>
      <c r="D70" s="170">
        <v>43.73</v>
      </c>
      <c r="E70" s="171">
        <v>1.0533333333333335</v>
      </c>
      <c r="F70" s="171">
        <v>2.5266666666666668</v>
      </c>
      <c r="G70" s="172">
        <v>0.77999999999999992</v>
      </c>
      <c r="H70" s="69"/>
      <c r="I70" s="48" t="s">
        <v>34</v>
      </c>
      <c r="J70" s="102">
        <v>17</v>
      </c>
      <c r="K70" s="98">
        <f t="shared" si="17"/>
        <v>43.73</v>
      </c>
      <c r="L70" s="98">
        <f t="shared" si="13"/>
        <v>1.0533333333333335</v>
      </c>
      <c r="M70" s="98">
        <f t="shared" si="14"/>
        <v>2.5266666666666668</v>
      </c>
      <c r="N70" s="114">
        <v>0</v>
      </c>
      <c r="O70" s="111">
        <v>0</v>
      </c>
      <c r="P70" s="111">
        <v>0</v>
      </c>
      <c r="Q70" s="104">
        <f>$AH70</f>
        <v>0.77999999999999992</v>
      </c>
      <c r="R70" s="73"/>
      <c r="S70" s="208"/>
      <c r="T70" s="132" t="s">
        <v>2</v>
      </c>
      <c r="U70" s="130">
        <f>SQRT(($AB$246-D56)^2+($AC$246-E56)^2+($AH$246-F56)^2)</f>
        <v>4.4482505924614237</v>
      </c>
      <c r="W70" s="94"/>
      <c r="Y70" s="197" t="s">
        <v>15</v>
      </c>
      <c r="Z70" s="24" t="s">
        <v>34</v>
      </c>
      <c r="AA70" s="170">
        <v>43.73</v>
      </c>
      <c r="AB70" s="171">
        <v>1.0533333333333335</v>
      </c>
      <c r="AC70" s="171">
        <v>2.5266666666666668</v>
      </c>
      <c r="AD70" s="170">
        <v>0</v>
      </c>
      <c r="AE70" s="171">
        <v>0</v>
      </c>
      <c r="AF70" s="171">
        <v>0</v>
      </c>
      <c r="AG70" s="171">
        <v>0</v>
      </c>
      <c r="AH70" s="172">
        <v>0.77999999999999992</v>
      </c>
      <c r="AI70" s="69"/>
      <c r="AJ70" s="48" t="s">
        <v>34</v>
      </c>
      <c r="AK70" s="102">
        <v>17</v>
      </c>
      <c r="AL70" s="98">
        <f t="shared" si="18"/>
        <v>43.73</v>
      </c>
      <c r="AM70" s="98">
        <f t="shared" si="15"/>
        <v>1.0533333333333335</v>
      </c>
      <c r="AN70" s="98">
        <f t="shared" si="16"/>
        <v>2.5266666666666668</v>
      </c>
      <c r="AO70" s="114">
        <v>0</v>
      </c>
      <c r="AP70" s="111">
        <v>0</v>
      </c>
      <c r="AQ70" s="111">
        <v>0</v>
      </c>
      <c r="AR70" s="104">
        <f>$AH70</f>
        <v>0.77999999999999992</v>
      </c>
      <c r="AS70" s="73"/>
      <c r="AT70" s="208"/>
      <c r="AU70" s="133" t="s">
        <v>2</v>
      </c>
      <c r="AV70" s="130">
        <f>SQRT(($AB$246-AA56)^2+($AC$246-AB56)^2+($AH$246-AC56)^2)</f>
        <v>4.4482505924614237</v>
      </c>
      <c r="AX70" s="94"/>
    </row>
    <row r="71" spans="1:50" s="67" customFormat="1" ht="15" customHeight="1" x14ac:dyDescent="0.2">
      <c r="B71" s="197" t="s">
        <v>16</v>
      </c>
      <c r="C71" s="25" t="s">
        <v>35</v>
      </c>
      <c r="D71" s="170">
        <v>70.633333333333326</v>
      </c>
      <c r="E71" s="171">
        <v>-12.99</v>
      </c>
      <c r="F71" s="171">
        <v>-15.596666666666666</v>
      </c>
      <c r="G71" s="172">
        <v>0.35333333333333333</v>
      </c>
      <c r="H71" s="69"/>
      <c r="I71" s="49" t="s">
        <v>35</v>
      </c>
      <c r="J71" s="102">
        <v>18</v>
      </c>
      <c r="K71" s="98">
        <f t="shared" si="17"/>
        <v>70.633333333333326</v>
      </c>
      <c r="L71" s="98">
        <f t="shared" si="13"/>
        <v>-12.99</v>
      </c>
      <c r="M71" s="98">
        <f t="shared" si="14"/>
        <v>-15.596666666666666</v>
      </c>
      <c r="N71" s="104">
        <f>$AH71</f>
        <v>0.35333333333333333</v>
      </c>
      <c r="O71" s="111">
        <v>0</v>
      </c>
      <c r="P71" s="111">
        <v>0</v>
      </c>
      <c r="Q71" s="112">
        <v>0</v>
      </c>
      <c r="R71" s="73"/>
      <c r="S71" s="208"/>
      <c r="T71" s="134" t="s">
        <v>39</v>
      </c>
      <c r="U71" s="130">
        <f>SQRT(($AB$247-D69)^2+($AC$247-E69)^2+($AH$247-F69)^2)</f>
        <v>1.1405359364010521</v>
      </c>
      <c r="W71" s="94"/>
      <c r="Y71" s="197" t="s">
        <v>16</v>
      </c>
      <c r="Z71" s="25" t="s">
        <v>35</v>
      </c>
      <c r="AA71" s="170">
        <v>70.633333333333326</v>
      </c>
      <c r="AB71" s="171">
        <v>-12.99</v>
      </c>
      <c r="AC71" s="171">
        <v>-15.596666666666666</v>
      </c>
      <c r="AD71" s="170">
        <v>0</v>
      </c>
      <c r="AE71" s="171">
        <v>0</v>
      </c>
      <c r="AF71" s="171">
        <v>0</v>
      </c>
      <c r="AG71" s="171">
        <v>0</v>
      </c>
      <c r="AH71" s="172">
        <v>0.35333333333333333</v>
      </c>
      <c r="AI71" s="69"/>
      <c r="AJ71" s="49" t="s">
        <v>35</v>
      </c>
      <c r="AK71" s="102">
        <v>18</v>
      </c>
      <c r="AL71" s="98">
        <f t="shared" si="18"/>
        <v>70.633333333333326</v>
      </c>
      <c r="AM71" s="98">
        <f t="shared" si="15"/>
        <v>-12.99</v>
      </c>
      <c r="AN71" s="98">
        <f t="shared" si="16"/>
        <v>-15.596666666666666</v>
      </c>
      <c r="AO71" s="104">
        <f>$AH71</f>
        <v>0.35333333333333333</v>
      </c>
      <c r="AP71" s="111">
        <v>0</v>
      </c>
      <c r="AQ71" s="111">
        <v>0</v>
      </c>
      <c r="AR71" s="112">
        <v>0</v>
      </c>
      <c r="AS71" s="73"/>
      <c r="AT71" s="208"/>
      <c r="AU71" s="135" t="s">
        <v>39</v>
      </c>
      <c r="AV71" s="130">
        <f>SQRT(($AB$247-AA69)^2+($AC$247-AB69)^2+($AH$247-AC69)^2)</f>
        <v>1.1405359364010521</v>
      </c>
      <c r="AX71" s="94"/>
    </row>
    <row r="72" spans="1:50" s="67" customFormat="1" ht="15" customHeight="1" x14ac:dyDescent="0.2">
      <c r="B72" s="197" t="s">
        <v>17</v>
      </c>
      <c r="C72" s="26" t="s">
        <v>36</v>
      </c>
      <c r="D72" s="170">
        <v>67.11333333333333</v>
      </c>
      <c r="E72" s="171">
        <v>26.956666666666667</v>
      </c>
      <c r="F72" s="171">
        <v>-3.6799999999999997</v>
      </c>
      <c r="G72" s="172">
        <v>0.38666666666666671</v>
      </c>
      <c r="H72" s="69"/>
      <c r="I72" s="50" t="s">
        <v>36</v>
      </c>
      <c r="J72" s="102">
        <v>19</v>
      </c>
      <c r="K72" s="98">
        <f t="shared" si="17"/>
        <v>67.11333333333333</v>
      </c>
      <c r="L72" s="98">
        <f t="shared" si="13"/>
        <v>26.956666666666667</v>
      </c>
      <c r="M72" s="98">
        <f t="shared" si="14"/>
        <v>-3.6799999999999997</v>
      </c>
      <c r="N72" s="114">
        <v>0</v>
      </c>
      <c r="O72" s="104">
        <f>$AH72</f>
        <v>0.38666666666666671</v>
      </c>
      <c r="P72" s="111">
        <v>0</v>
      </c>
      <c r="Q72" s="112">
        <v>0</v>
      </c>
      <c r="R72" s="73"/>
      <c r="S72" s="208"/>
      <c r="T72" s="136" t="s">
        <v>25</v>
      </c>
      <c r="U72" s="130">
        <f>SQRT(($AB$248-D59)^2+($AC$248-E59)^2+($AH$248-F59)^2)</f>
        <v>4.5778706840626242</v>
      </c>
      <c r="W72" s="94"/>
      <c r="Y72" s="197" t="s">
        <v>17</v>
      </c>
      <c r="Z72" s="26" t="s">
        <v>36</v>
      </c>
      <c r="AA72" s="170">
        <v>67.11333333333333</v>
      </c>
      <c r="AB72" s="171">
        <v>26.956666666666667</v>
      </c>
      <c r="AC72" s="171">
        <v>-3.6799999999999997</v>
      </c>
      <c r="AD72" s="170">
        <v>0</v>
      </c>
      <c r="AE72" s="171">
        <v>0</v>
      </c>
      <c r="AF72" s="171">
        <v>0</v>
      </c>
      <c r="AG72" s="171">
        <v>0</v>
      </c>
      <c r="AH72" s="172">
        <v>0.38666666666666671</v>
      </c>
      <c r="AI72" s="69"/>
      <c r="AJ72" s="50" t="s">
        <v>36</v>
      </c>
      <c r="AK72" s="102">
        <v>19</v>
      </c>
      <c r="AL72" s="98">
        <f t="shared" si="18"/>
        <v>67.11333333333333</v>
      </c>
      <c r="AM72" s="98">
        <f t="shared" si="15"/>
        <v>26.956666666666667</v>
      </c>
      <c r="AN72" s="98">
        <f t="shared" si="16"/>
        <v>-3.6799999999999997</v>
      </c>
      <c r="AO72" s="114">
        <v>0</v>
      </c>
      <c r="AP72" s="104">
        <f>$AH72</f>
        <v>0.38666666666666671</v>
      </c>
      <c r="AQ72" s="111">
        <v>0</v>
      </c>
      <c r="AR72" s="112">
        <v>0</v>
      </c>
      <c r="AS72" s="73"/>
      <c r="AT72" s="208"/>
      <c r="AU72" s="137" t="s">
        <v>25</v>
      </c>
      <c r="AV72" s="130">
        <f>SQRT(($AB$248-AA59)^2+($AC$248-AB59)^2+($AH$248-AC59)^2)</f>
        <v>4.5778706840626242</v>
      </c>
      <c r="AX72" s="94"/>
    </row>
    <row r="73" spans="1:50" s="67" customFormat="1" ht="15" customHeight="1" x14ac:dyDescent="0.2">
      <c r="B73" s="197" t="s">
        <v>18</v>
      </c>
      <c r="C73" s="27" t="s">
        <v>37</v>
      </c>
      <c r="D73" s="170">
        <v>32.376666666666665</v>
      </c>
      <c r="E73" s="171">
        <v>0.69000000000000006</v>
      </c>
      <c r="F73" s="171">
        <v>1.39</v>
      </c>
      <c r="G73" s="172">
        <v>1.2733333333333334</v>
      </c>
      <c r="H73" s="69"/>
      <c r="I73" s="51" t="s">
        <v>37</v>
      </c>
      <c r="J73" s="102">
        <v>20</v>
      </c>
      <c r="K73" s="98">
        <f t="shared" si="17"/>
        <v>32.376666666666665</v>
      </c>
      <c r="L73" s="98">
        <f t="shared" si="13"/>
        <v>0.69000000000000006</v>
      </c>
      <c r="M73" s="98">
        <f t="shared" si="14"/>
        <v>1.39</v>
      </c>
      <c r="N73" s="114">
        <v>0</v>
      </c>
      <c r="O73" s="111">
        <v>0</v>
      </c>
      <c r="P73" s="111">
        <v>0</v>
      </c>
      <c r="Q73" s="112">
        <v>0</v>
      </c>
      <c r="R73" s="73"/>
      <c r="S73" s="208"/>
      <c r="T73" s="138" t="s">
        <v>22</v>
      </c>
      <c r="U73" s="130">
        <f>SQRT(($AB$249-D55)^2+($AC$249-E55)^2+($AH$249-F55)^2)</f>
        <v>5.5233252866567781</v>
      </c>
      <c r="W73" s="94"/>
      <c r="Y73" s="197" t="s">
        <v>18</v>
      </c>
      <c r="Z73" s="27" t="s">
        <v>37</v>
      </c>
      <c r="AA73" s="170">
        <v>32.376666666666665</v>
      </c>
      <c r="AB73" s="171">
        <v>0.69000000000000006</v>
      </c>
      <c r="AC73" s="171">
        <v>1.39</v>
      </c>
      <c r="AD73" s="170">
        <v>0</v>
      </c>
      <c r="AE73" s="171">
        <v>0</v>
      </c>
      <c r="AF73" s="171">
        <v>0</v>
      </c>
      <c r="AG73" s="171">
        <v>0</v>
      </c>
      <c r="AH73" s="172">
        <v>1.2733333333333334</v>
      </c>
      <c r="AI73" s="69"/>
      <c r="AJ73" s="51" t="s">
        <v>37</v>
      </c>
      <c r="AK73" s="102">
        <v>20</v>
      </c>
      <c r="AL73" s="98">
        <f t="shared" si="18"/>
        <v>32.376666666666665</v>
      </c>
      <c r="AM73" s="98">
        <f t="shared" si="15"/>
        <v>0.69000000000000006</v>
      </c>
      <c r="AN73" s="98">
        <f t="shared" si="16"/>
        <v>1.39</v>
      </c>
      <c r="AO73" s="114">
        <v>0</v>
      </c>
      <c r="AP73" s="111">
        <v>0</v>
      </c>
      <c r="AQ73" s="111">
        <v>0</v>
      </c>
      <c r="AR73" s="112">
        <v>0</v>
      </c>
      <c r="AS73" s="73"/>
      <c r="AT73" s="208"/>
      <c r="AU73" s="139" t="s">
        <v>22</v>
      </c>
      <c r="AV73" s="130">
        <f>SQRT(($AB$249-AA55)^2+($AC$249-AB55)^2+($AH$249-AC55)^2)</f>
        <v>5.5233252866567781</v>
      </c>
      <c r="AX73" s="94"/>
    </row>
    <row r="74" spans="1:50" s="67" customFormat="1" ht="15" customHeight="1" thickBot="1" x14ac:dyDescent="0.25">
      <c r="B74" s="197" t="s">
        <v>86</v>
      </c>
      <c r="C74" s="28" t="s">
        <v>38</v>
      </c>
      <c r="D74" s="188">
        <v>32.846666666666671</v>
      </c>
      <c r="E74" s="189">
        <v>0.91</v>
      </c>
      <c r="F74" s="189">
        <v>1.9333333333333333</v>
      </c>
      <c r="G74" s="190">
        <v>1.2266666666666666</v>
      </c>
      <c r="H74" s="69"/>
      <c r="I74" s="51" t="s">
        <v>38</v>
      </c>
      <c r="J74" s="140">
        <v>21</v>
      </c>
      <c r="K74" s="98">
        <f t="shared" si="17"/>
        <v>32.846666666666671</v>
      </c>
      <c r="L74" s="98">
        <f t="shared" si="13"/>
        <v>0.91</v>
      </c>
      <c r="M74" s="98">
        <f t="shared" si="14"/>
        <v>1.9333333333333333</v>
      </c>
      <c r="N74" s="141">
        <v>0</v>
      </c>
      <c r="O74" s="142">
        <v>0</v>
      </c>
      <c r="P74" s="142">
        <v>0</v>
      </c>
      <c r="Q74" s="143">
        <v>0</v>
      </c>
      <c r="R74" s="73"/>
      <c r="S74" s="209"/>
      <c r="T74" s="144" t="s">
        <v>21</v>
      </c>
      <c r="U74" s="145">
        <f>SQRT(($AB$250-D54)^2+($AC$250-E54)^2+($AH$250-F54)^2)</f>
        <v>2.7838203166791446</v>
      </c>
      <c r="W74" s="94"/>
      <c r="Y74" s="197" t="s">
        <v>86</v>
      </c>
      <c r="Z74" s="28" t="s">
        <v>38</v>
      </c>
      <c r="AA74" s="188">
        <v>32.846666666666671</v>
      </c>
      <c r="AB74" s="189">
        <v>0.91</v>
      </c>
      <c r="AC74" s="189">
        <v>1.9333333333333333</v>
      </c>
      <c r="AD74" s="188">
        <v>0</v>
      </c>
      <c r="AE74" s="189">
        <v>0</v>
      </c>
      <c r="AF74" s="189">
        <v>0</v>
      </c>
      <c r="AG74" s="189">
        <v>0</v>
      </c>
      <c r="AH74" s="190">
        <v>1.2266666666666666</v>
      </c>
      <c r="AI74" s="69"/>
      <c r="AJ74" s="51" t="s">
        <v>38</v>
      </c>
      <c r="AK74" s="140">
        <v>21</v>
      </c>
      <c r="AL74" s="98">
        <f t="shared" si="18"/>
        <v>32.846666666666671</v>
      </c>
      <c r="AM74" s="98">
        <f t="shared" si="15"/>
        <v>0.91</v>
      </c>
      <c r="AN74" s="98">
        <f t="shared" si="16"/>
        <v>1.9333333333333333</v>
      </c>
      <c r="AO74" s="141">
        <v>0</v>
      </c>
      <c r="AP74" s="142">
        <v>0</v>
      </c>
      <c r="AQ74" s="142">
        <v>0</v>
      </c>
      <c r="AR74" s="143">
        <v>0</v>
      </c>
      <c r="AS74" s="73"/>
      <c r="AT74" s="209"/>
      <c r="AU74" s="146" t="s">
        <v>21</v>
      </c>
      <c r="AV74" s="145">
        <f>SQRT(($AB$250-AA54)^2+($AC$250-AB54)^2+($AH$250-AC54)^2)</f>
        <v>2.7838203166791446</v>
      </c>
      <c r="AX74" s="94"/>
    </row>
    <row r="75" spans="1:50" s="67" customFormat="1" ht="12" thickBot="1" x14ac:dyDescent="0.25">
      <c r="B75" s="199"/>
      <c r="C75" s="73"/>
      <c r="D75" s="86"/>
      <c r="E75" s="86"/>
      <c r="F75" s="86"/>
      <c r="G75" s="86"/>
      <c r="H75" s="73"/>
      <c r="I75" s="73"/>
      <c r="J75" s="151"/>
      <c r="R75" s="73"/>
      <c r="S75" s="74"/>
      <c r="T75" s="148"/>
      <c r="U75" s="149"/>
      <c r="W75" s="94"/>
      <c r="Y75" s="199"/>
      <c r="Z75" s="73"/>
      <c r="AA75" s="86"/>
      <c r="AB75" s="86"/>
      <c r="AC75" s="86"/>
      <c r="AD75" s="86"/>
      <c r="AE75" s="86"/>
      <c r="AF75" s="86"/>
      <c r="AG75" s="86"/>
      <c r="AH75" s="86"/>
      <c r="AI75" s="73"/>
      <c r="AJ75" s="73"/>
      <c r="AK75" s="151"/>
      <c r="AS75" s="73"/>
      <c r="AT75" s="74"/>
      <c r="AU75" s="150"/>
      <c r="AV75" s="149"/>
      <c r="AX75" s="94"/>
    </row>
    <row r="76" spans="1:50" s="67" customFormat="1" ht="15.6" customHeight="1" thickBot="1" x14ac:dyDescent="0.25">
      <c r="B76" s="197"/>
      <c r="C76" s="95">
        <v>4</v>
      </c>
      <c r="D76" s="63" t="s">
        <v>19</v>
      </c>
      <c r="E76" s="63" t="s">
        <v>20</v>
      </c>
      <c r="F76" s="63" t="s">
        <v>21</v>
      </c>
      <c r="G76" s="66" t="s">
        <v>3</v>
      </c>
      <c r="H76" s="69"/>
      <c r="I76" s="73"/>
      <c r="J76" s="73"/>
      <c r="K76" s="89" t="s">
        <v>19</v>
      </c>
      <c r="L76" s="90" t="s">
        <v>20</v>
      </c>
      <c r="M76" s="90" t="s">
        <v>21</v>
      </c>
      <c r="N76" s="89" t="s">
        <v>0</v>
      </c>
      <c r="O76" s="90" t="s">
        <v>1</v>
      </c>
      <c r="P76" s="90" t="s">
        <v>2</v>
      </c>
      <c r="Q76" s="91" t="s">
        <v>39</v>
      </c>
      <c r="R76" s="78"/>
      <c r="S76" s="210" t="s">
        <v>76</v>
      </c>
      <c r="T76" s="92" t="s">
        <v>68</v>
      </c>
      <c r="U76" s="93">
        <f>((1-10^(-G94))/(1-10^(-G83))*100)-40</f>
        <v>26.957192130263095</v>
      </c>
      <c r="W76" s="94"/>
      <c r="Y76" s="197"/>
      <c r="Z76" s="95">
        <v>4</v>
      </c>
      <c r="AA76" s="63" t="s">
        <v>19</v>
      </c>
      <c r="AB76" s="63" t="s">
        <v>20</v>
      </c>
      <c r="AC76" s="63" t="s">
        <v>21</v>
      </c>
      <c r="AD76" s="63" t="s">
        <v>19</v>
      </c>
      <c r="AE76" s="63" t="s">
        <v>20</v>
      </c>
      <c r="AF76" s="63" t="s">
        <v>21</v>
      </c>
      <c r="AG76" s="64" t="s">
        <v>3</v>
      </c>
      <c r="AH76" s="65" t="s">
        <v>3</v>
      </c>
      <c r="AI76" s="69"/>
      <c r="AJ76" s="73"/>
      <c r="AK76" s="73"/>
      <c r="AL76" s="89" t="s">
        <v>19</v>
      </c>
      <c r="AM76" s="90" t="s">
        <v>20</v>
      </c>
      <c r="AN76" s="90" t="s">
        <v>21</v>
      </c>
      <c r="AO76" s="89" t="s">
        <v>0</v>
      </c>
      <c r="AP76" s="90" t="s">
        <v>1</v>
      </c>
      <c r="AQ76" s="90" t="s">
        <v>2</v>
      </c>
      <c r="AR76" s="91" t="s">
        <v>39</v>
      </c>
      <c r="AS76" s="78"/>
      <c r="AT76" s="210" t="s">
        <v>76</v>
      </c>
      <c r="AU76" s="96" t="s">
        <v>68</v>
      </c>
      <c r="AV76" s="93">
        <f>((1-10^(-AH94))/(1-10^(-AH83))*100)-40</f>
        <v>26.957192130263095</v>
      </c>
      <c r="AX76" s="94"/>
    </row>
    <row r="77" spans="1:50" s="67" customFormat="1" ht="15" customHeight="1" x14ac:dyDescent="0.2">
      <c r="A77" s="95">
        <v>4</v>
      </c>
      <c r="B77" s="197" t="s">
        <v>4</v>
      </c>
      <c r="C77" s="10" t="s">
        <v>21</v>
      </c>
      <c r="D77" s="170">
        <v>41.393333333333338</v>
      </c>
      <c r="E77" s="171">
        <v>8.9100000000000019</v>
      </c>
      <c r="F77" s="171">
        <v>-23.986666666666668</v>
      </c>
      <c r="G77" s="172">
        <v>0.88666666666666671</v>
      </c>
      <c r="H77" s="69"/>
      <c r="I77" s="29" t="s">
        <v>21</v>
      </c>
      <c r="J77" s="97">
        <v>1</v>
      </c>
      <c r="K77" s="98">
        <f>D77</f>
        <v>41.393333333333338</v>
      </c>
      <c r="L77" s="98">
        <f t="shared" ref="L77:L97" si="19">E77</f>
        <v>8.9100000000000019</v>
      </c>
      <c r="M77" s="98">
        <f t="shared" ref="M77:M97" si="20">F77</f>
        <v>-23.986666666666668</v>
      </c>
      <c r="N77" s="200">
        <v>0</v>
      </c>
      <c r="O77" s="201">
        <v>0</v>
      </c>
      <c r="P77" s="201">
        <v>0</v>
      </c>
      <c r="Q77" s="202">
        <v>0</v>
      </c>
      <c r="R77" s="78"/>
      <c r="S77" s="211"/>
      <c r="T77" s="99" t="s">
        <v>69</v>
      </c>
      <c r="U77" s="100">
        <f>((1-10^(-G95))/(1-10^(-G85))*100)-40</f>
        <v>28.304672034615493</v>
      </c>
      <c r="W77" s="94"/>
      <c r="Y77" s="197" t="s">
        <v>4</v>
      </c>
      <c r="Z77" s="10" t="s">
        <v>21</v>
      </c>
      <c r="AA77" s="170">
        <v>41.393333333333338</v>
      </c>
      <c r="AB77" s="171">
        <v>8.9100000000000019</v>
      </c>
      <c r="AC77" s="171">
        <v>-23.986666666666668</v>
      </c>
      <c r="AD77" s="170">
        <v>0</v>
      </c>
      <c r="AE77" s="171">
        <v>0</v>
      </c>
      <c r="AF77" s="171">
        <v>0</v>
      </c>
      <c r="AG77" s="171">
        <v>0</v>
      </c>
      <c r="AH77" s="172">
        <v>0.88666666666666671</v>
      </c>
      <c r="AI77" s="69"/>
      <c r="AJ77" s="29" t="s">
        <v>21</v>
      </c>
      <c r="AK77" s="97">
        <v>1</v>
      </c>
      <c r="AL77" s="98">
        <f>AA77</f>
        <v>41.393333333333338</v>
      </c>
      <c r="AM77" s="98">
        <f t="shared" ref="AM77:AM97" si="21">AB77</f>
        <v>8.9100000000000019</v>
      </c>
      <c r="AN77" s="98">
        <f t="shared" ref="AN77:AN97" si="22">AC77</f>
        <v>-23.986666666666668</v>
      </c>
      <c r="AO77" s="54">
        <v>0</v>
      </c>
      <c r="AP77" s="30">
        <v>0</v>
      </c>
      <c r="AQ77" s="30">
        <v>0</v>
      </c>
      <c r="AR77" s="31">
        <v>0</v>
      </c>
      <c r="AS77" s="78"/>
      <c r="AT77" s="211"/>
      <c r="AU77" s="101" t="s">
        <v>69</v>
      </c>
      <c r="AV77" s="100">
        <f>((1-10^(-AH95))/(1-10^(-AH85))*100)-40</f>
        <v>28.304672034615493</v>
      </c>
      <c r="AX77" s="94"/>
    </row>
    <row r="78" spans="1:50" s="67" customFormat="1" ht="15" customHeight="1" x14ac:dyDescent="0.2">
      <c r="B78" s="197" t="s">
        <v>5</v>
      </c>
      <c r="C78" s="11" t="s">
        <v>22</v>
      </c>
      <c r="D78" s="170">
        <v>55.526666666666664</v>
      </c>
      <c r="E78" s="171">
        <v>-35.619999999999997</v>
      </c>
      <c r="F78" s="171">
        <v>12.363333333333335</v>
      </c>
      <c r="G78" s="172">
        <v>0.82333333333333325</v>
      </c>
      <c r="H78" s="69"/>
      <c r="I78" s="32" t="s">
        <v>22</v>
      </c>
      <c r="J78" s="102">
        <v>2</v>
      </c>
      <c r="K78" s="98">
        <f t="shared" ref="K78:K97" si="23">D78</f>
        <v>55.526666666666664</v>
      </c>
      <c r="L78" s="98">
        <f t="shared" si="19"/>
        <v>-35.619999999999997</v>
      </c>
      <c r="M78" s="98">
        <f t="shared" si="20"/>
        <v>12.363333333333335</v>
      </c>
      <c r="N78" s="114">
        <v>0</v>
      </c>
      <c r="O78" s="111">
        <v>0</v>
      </c>
      <c r="P78" s="111">
        <v>0</v>
      </c>
      <c r="Q78" s="112">
        <v>0</v>
      </c>
      <c r="R78" s="78"/>
      <c r="S78" s="211"/>
      <c r="T78" s="52" t="s">
        <v>70</v>
      </c>
      <c r="U78" s="103">
        <f>((1-10^(-G89))/(1-10^(-G79))*100)-40</f>
        <v>26.4332384608566</v>
      </c>
      <c r="W78" s="94"/>
      <c r="Y78" s="197" t="s">
        <v>5</v>
      </c>
      <c r="Z78" s="11" t="s">
        <v>22</v>
      </c>
      <c r="AA78" s="170">
        <v>55.526666666666664</v>
      </c>
      <c r="AB78" s="171">
        <v>-35.619999999999997</v>
      </c>
      <c r="AC78" s="171">
        <v>12.363333333333335</v>
      </c>
      <c r="AD78" s="170">
        <v>0</v>
      </c>
      <c r="AE78" s="171">
        <v>0</v>
      </c>
      <c r="AF78" s="171">
        <v>0</v>
      </c>
      <c r="AG78" s="171">
        <v>0</v>
      </c>
      <c r="AH78" s="172">
        <v>0.82333333333333325</v>
      </c>
      <c r="AI78" s="69"/>
      <c r="AJ78" s="32" t="s">
        <v>22</v>
      </c>
      <c r="AK78" s="102">
        <v>2</v>
      </c>
      <c r="AL78" s="98">
        <f t="shared" ref="AL78:AL97" si="24">AA78</f>
        <v>55.526666666666664</v>
      </c>
      <c r="AM78" s="98">
        <f t="shared" si="21"/>
        <v>-35.619999999999997</v>
      </c>
      <c r="AN78" s="98">
        <f t="shared" si="22"/>
        <v>12.363333333333335</v>
      </c>
      <c r="AO78" s="55">
        <v>0</v>
      </c>
      <c r="AP78" s="33">
        <v>0</v>
      </c>
      <c r="AQ78" s="33">
        <v>0</v>
      </c>
      <c r="AR78" s="34">
        <v>0</v>
      </c>
      <c r="AS78" s="78"/>
      <c r="AT78" s="211"/>
      <c r="AU78" s="56" t="s">
        <v>70</v>
      </c>
      <c r="AV78" s="103">
        <f>((1-10^(-AH89))/(1-10^(-AH79))*100)-40</f>
        <v>26.4332384608566</v>
      </c>
      <c r="AX78" s="94"/>
    </row>
    <row r="79" spans="1:50" s="67" customFormat="1" ht="15" customHeight="1" x14ac:dyDescent="0.2">
      <c r="B79" s="197" t="s">
        <v>6</v>
      </c>
      <c r="C79" s="12" t="s">
        <v>2</v>
      </c>
      <c r="D79" s="170">
        <v>81.286666666666676</v>
      </c>
      <c r="E79" s="171">
        <v>-4.6933333333333325</v>
      </c>
      <c r="F79" s="171">
        <v>60.473333333333336</v>
      </c>
      <c r="G79" s="172">
        <v>0.83333333333333337</v>
      </c>
      <c r="H79" s="69"/>
      <c r="I79" s="35" t="s">
        <v>2</v>
      </c>
      <c r="J79" s="102">
        <v>3</v>
      </c>
      <c r="K79" s="98">
        <f t="shared" si="23"/>
        <v>81.286666666666676</v>
      </c>
      <c r="L79" s="98">
        <f t="shared" si="19"/>
        <v>-4.6933333333333325</v>
      </c>
      <c r="M79" s="98">
        <f t="shared" si="20"/>
        <v>60.473333333333336</v>
      </c>
      <c r="N79" s="114">
        <v>0</v>
      </c>
      <c r="O79" s="111">
        <v>0</v>
      </c>
      <c r="P79" s="104">
        <f>$G79</f>
        <v>0.83333333333333337</v>
      </c>
      <c r="Q79" s="112">
        <v>0</v>
      </c>
      <c r="R79" s="78"/>
      <c r="S79" s="212"/>
      <c r="T79" s="53" t="s">
        <v>71</v>
      </c>
      <c r="U79" s="105">
        <f>((1-10^(-G86))/(1-10^(-G92))*100)-40</f>
        <v>26.313869076003471</v>
      </c>
      <c r="W79" s="94"/>
      <c r="Y79" s="197" t="s">
        <v>6</v>
      </c>
      <c r="Z79" s="12" t="s">
        <v>2</v>
      </c>
      <c r="AA79" s="170">
        <v>81.286666666666676</v>
      </c>
      <c r="AB79" s="171">
        <v>-4.6933333333333325</v>
      </c>
      <c r="AC79" s="171">
        <v>60.473333333333336</v>
      </c>
      <c r="AD79" s="170">
        <v>0</v>
      </c>
      <c r="AE79" s="171">
        <v>0</v>
      </c>
      <c r="AF79" s="171">
        <v>0</v>
      </c>
      <c r="AG79" s="171">
        <v>0</v>
      </c>
      <c r="AH79" s="172">
        <v>0.83333333333333337</v>
      </c>
      <c r="AI79" s="69"/>
      <c r="AJ79" s="35" t="s">
        <v>2</v>
      </c>
      <c r="AK79" s="102">
        <v>3</v>
      </c>
      <c r="AL79" s="98">
        <f t="shared" si="24"/>
        <v>81.286666666666676</v>
      </c>
      <c r="AM79" s="98">
        <f t="shared" si="21"/>
        <v>-4.6933333333333325</v>
      </c>
      <c r="AN79" s="98">
        <f t="shared" si="22"/>
        <v>60.473333333333336</v>
      </c>
      <c r="AO79" s="55">
        <v>0</v>
      </c>
      <c r="AP79" s="33">
        <v>0</v>
      </c>
      <c r="AQ79" s="104">
        <f>$AH79</f>
        <v>0.83333333333333337</v>
      </c>
      <c r="AR79" s="34">
        <v>0</v>
      </c>
      <c r="AS79" s="78"/>
      <c r="AT79" s="212"/>
      <c r="AU79" s="57" t="s">
        <v>71</v>
      </c>
      <c r="AV79" s="105">
        <f>((1-10^(-AH86))/(1-10^(-AH92))*100)-40</f>
        <v>26.313869076003471</v>
      </c>
      <c r="AX79" s="94"/>
    </row>
    <row r="80" spans="1:50" s="67" customFormat="1" ht="15" customHeight="1" x14ac:dyDescent="0.2">
      <c r="B80" s="197" t="s">
        <v>7</v>
      </c>
      <c r="C80" s="13" t="s">
        <v>23</v>
      </c>
      <c r="D80" s="170">
        <v>77.11</v>
      </c>
      <c r="E80" s="171">
        <v>0.73</v>
      </c>
      <c r="F80" s="171">
        <v>0.89333333333333342</v>
      </c>
      <c r="G80" s="172">
        <v>0.11333333333333333</v>
      </c>
      <c r="H80" s="69"/>
      <c r="I80" s="36" t="s">
        <v>23</v>
      </c>
      <c r="J80" s="102">
        <v>4</v>
      </c>
      <c r="K80" s="98">
        <f t="shared" si="23"/>
        <v>77.11</v>
      </c>
      <c r="L80" s="98">
        <f t="shared" si="19"/>
        <v>0.73</v>
      </c>
      <c r="M80" s="98">
        <f t="shared" si="20"/>
        <v>0.89333333333333342</v>
      </c>
      <c r="N80" s="114">
        <v>0</v>
      </c>
      <c r="O80" s="111">
        <v>0</v>
      </c>
      <c r="P80" s="111">
        <v>0</v>
      </c>
      <c r="Q80" s="112">
        <v>0</v>
      </c>
      <c r="R80" s="78"/>
      <c r="S80" s="210" t="s">
        <v>77</v>
      </c>
      <c r="T80" s="106" t="s">
        <v>72</v>
      </c>
      <c r="U80" s="107">
        <f>((1-10^(-G87))/(1-10^(-G83))*100)-70</f>
        <v>19.354608366249693</v>
      </c>
      <c r="W80" s="94"/>
      <c r="Y80" s="197" t="s">
        <v>7</v>
      </c>
      <c r="Z80" s="13" t="s">
        <v>23</v>
      </c>
      <c r="AA80" s="170">
        <v>77.11</v>
      </c>
      <c r="AB80" s="171">
        <v>0.73</v>
      </c>
      <c r="AC80" s="171">
        <v>0.89333333333333342</v>
      </c>
      <c r="AD80" s="170">
        <v>0</v>
      </c>
      <c r="AE80" s="171">
        <v>0</v>
      </c>
      <c r="AF80" s="171">
        <v>0</v>
      </c>
      <c r="AG80" s="171">
        <v>0</v>
      </c>
      <c r="AH80" s="172">
        <v>0.11333333333333333</v>
      </c>
      <c r="AI80" s="69"/>
      <c r="AJ80" s="36" t="s">
        <v>23</v>
      </c>
      <c r="AK80" s="102">
        <v>4</v>
      </c>
      <c r="AL80" s="98">
        <f t="shared" si="24"/>
        <v>77.11</v>
      </c>
      <c r="AM80" s="98">
        <f t="shared" si="21"/>
        <v>0.73</v>
      </c>
      <c r="AN80" s="98">
        <f t="shared" si="22"/>
        <v>0.89333333333333342</v>
      </c>
      <c r="AO80" s="55">
        <v>0</v>
      </c>
      <c r="AP80" s="33">
        <v>0</v>
      </c>
      <c r="AQ80" s="33">
        <v>0</v>
      </c>
      <c r="AR80" s="34">
        <v>0</v>
      </c>
      <c r="AS80" s="78"/>
      <c r="AT80" s="210" t="s">
        <v>77</v>
      </c>
      <c r="AU80" s="108" t="s">
        <v>72</v>
      </c>
      <c r="AV80" s="107">
        <f>((1-10^(-AH87))/(1-10^(-AH83))*100)-70</f>
        <v>19.354608366249693</v>
      </c>
      <c r="AX80" s="94"/>
    </row>
    <row r="81" spans="2:50" s="67" customFormat="1" ht="15" customHeight="1" x14ac:dyDescent="0.2">
      <c r="B81" s="197" t="s">
        <v>8</v>
      </c>
      <c r="C81" s="14" t="s">
        <v>24</v>
      </c>
      <c r="D81" s="170">
        <v>65.820000000000007</v>
      </c>
      <c r="E81" s="171">
        <v>0.75666666666666671</v>
      </c>
      <c r="F81" s="171">
        <v>1.21</v>
      </c>
      <c r="G81" s="172">
        <v>0.3</v>
      </c>
      <c r="H81" s="69"/>
      <c r="I81" s="37" t="s">
        <v>24</v>
      </c>
      <c r="J81" s="102">
        <v>5</v>
      </c>
      <c r="K81" s="98">
        <f t="shared" si="23"/>
        <v>65.820000000000007</v>
      </c>
      <c r="L81" s="98">
        <f t="shared" si="19"/>
        <v>0.75666666666666671</v>
      </c>
      <c r="M81" s="98">
        <f t="shared" si="20"/>
        <v>1.21</v>
      </c>
      <c r="N81" s="114">
        <v>0</v>
      </c>
      <c r="O81" s="111">
        <v>0</v>
      </c>
      <c r="P81" s="111">
        <v>0</v>
      </c>
      <c r="Q81" s="112">
        <v>0</v>
      </c>
      <c r="R81" s="73"/>
      <c r="S81" s="211"/>
      <c r="T81" s="99" t="s">
        <v>73</v>
      </c>
      <c r="U81" s="109">
        <f>((1-10^(-G90))/(1-10^(-G85))*100)-70</f>
        <v>18.917077118584359</v>
      </c>
      <c r="W81" s="94"/>
      <c r="Y81" s="197" t="s">
        <v>8</v>
      </c>
      <c r="Z81" s="14" t="s">
        <v>24</v>
      </c>
      <c r="AA81" s="170">
        <v>65.820000000000007</v>
      </c>
      <c r="AB81" s="171">
        <v>0.75666666666666671</v>
      </c>
      <c r="AC81" s="171">
        <v>1.21</v>
      </c>
      <c r="AD81" s="170">
        <v>0</v>
      </c>
      <c r="AE81" s="171">
        <v>0</v>
      </c>
      <c r="AF81" s="171">
        <v>0</v>
      </c>
      <c r="AG81" s="171">
        <v>0</v>
      </c>
      <c r="AH81" s="172">
        <v>0.3</v>
      </c>
      <c r="AI81" s="69"/>
      <c r="AJ81" s="37" t="s">
        <v>24</v>
      </c>
      <c r="AK81" s="102">
        <v>5</v>
      </c>
      <c r="AL81" s="98">
        <f t="shared" si="24"/>
        <v>65.820000000000007</v>
      </c>
      <c r="AM81" s="98">
        <f t="shared" si="21"/>
        <v>0.75666666666666671</v>
      </c>
      <c r="AN81" s="98">
        <f t="shared" si="22"/>
        <v>1.21</v>
      </c>
      <c r="AO81" s="55">
        <v>0</v>
      </c>
      <c r="AP81" s="33">
        <v>0</v>
      </c>
      <c r="AQ81" s="33">
        <v>0</v>
      </c>
      <c r="AR81" s="34">
        <v>0</v>
      </c>
      <c r="AS81" s="73"/>
      <c r="AT81" s="211"/>
      <c r="AU81" s="101" t="s">
        <v>73</v>
      </c>
      <c r="AV81" s="109">
        <f>((1-10^(-AH90))/(1-10^(-AH85))*100)-70</f>
        <v>18.917077118584359</v>
      </c>
      <c r="AX81" s="94"/>
    </row>
    <row r="82" spans="2:50" s="67" customFormat="1" ht="15" customHeight="1" x14ac:dyDescent="0.2">
      <c r="B82" s="197" t="s">
        <v>9</v>
      </c>
      <c r="C82" s="15" t="s">
        <v>25</v>
      </c>
      <c r="D82" s="170">
        <v>53.273333333333333</v>
      </c>
      <c r="E82" s="171">
        <v>44.686666666666667</v>
      </c>
      <c r="F82" s="171">
        <v>22.603333333333335</v>
      </c>
      <c r="G82" s="172">
        <v>0.90666666666666673</v>
      </c>
      <c r="H82" s="69"/>
      <c r="I82" s="38" t="s">
        <v>25</v>
      </c>
      <c r="J82" s="102">
        <v>6</v>
      </c>
      <c r="K82" s="98">
        <f t="shared" si="23"/>
        <v>53.273333333333333</v>
      </c>
      <c r="L82" s="98">
        <f t="shared" si="19"/>
        <v>44.686666666666667</v>
      </c>
      <c r="M82" s="98">
        <f t="shared" si="20"/>
        <v>22.603333333333335</v>
      </c>
      <c r="N82" s="114">
        <v>0</v>
      </c>
      <c r="O82" s="111">
        <v>0</v>
      </c>
      <c r="P82" s="111">
        <v>0</v>
      </c>
      <c r="Q82" s="112">
        <v>0</v>
      </c>
      <c r="R82" s="73"/>
      <c r="S82" s="211"/>
      <c r="T82" s="52" t="s">
        <v>74</v>
      </c>
      <c r="U82" s="110">
        <f>((1-10^(-G88))/(1-10^(-G79))*100)-70</f>
        <v>19.302966091269226</v>
      </c>
      <c r="W82" s="94"/>
      <c r="Y82" s="197" t="s">
        <v>9</v>
      </c>
      <c r="Z82" s="15" t="s">
        <v>25</v>
      </c>
      <c r="AA82" s="170">
        <v>53.273333333333333</v>
      </c>
      <c r="AB82" s="171">
        <v>44.686666666666667</v>
      </c>
      <c r="AC82" s="171">
        <v>22.603333333333335</v>
      </c>
      <c r="AD82" s="170">
        <v>0</v>
      </c>
      <c r="AE82" s="171">
        <v>0</v>
      </c>
      <c r="AF82" s="171">
        <v>0</v>
      </c>
      <c r="AG82" s="171">
        <v>0</v>
      </c>
      <c r="AH82" s="172">
        <v>0.90666666666666673</v>
      </c>
      <c r="AI82" s="69"/>
      <c r="AJ82" s="38" t="s">
        <v>25</v>
      </c>
      <c r="AK82" s="102">
        <v>6</v>
      </c>
      <c r="AL82" s="98">
        <f t="shared" si="24"/>
        <v>53.273333333333333</v>
      </c>
      <c r="AM82" s="98">
        <f t="shared" si="21"/>
        <v>44.686666666666667</v>
      </c>
      <c r="AN82" s="98">
        <f t="shared" si="22"/>
        <v>22.603333333333335</v>
      </c>
      <c r="AO82" s="55">
        <v>0</v>
      </c>
      <c r="AP82" s="33">
        <v>0</v>
      </c>
      <c r="AQ82" s="33">
        <v>0</v>
      </c>
      <c r="AR82" s="34">
        <v>0</v>
      </c>
      <c r="AS82" s="73"/>
      <c r="AT82" s="211"/>
      <c r="AU82" s="56" t="s">
        <v>74</v>
      </c>
      <c r="AV82" s="110">
        <f>((1-10^(-AH88))/(1-10^(-AH79))*100)-70</f>
        <v>19.302966091269226</v>
      </c>
      <c r="AX82" s="94"/>
    </row>
    <row r="83" spans="2:50" s="67" customFormat="1" ht="15" customHeight="1" thickBot="1" x14ac:dyDescent="0.25">
      <c r="B83" s="197" t="s">
        <v>85</v>
      </c>
      <c r="C83" s="16" t="s">
        <v>0</v>
      </c>
      <c r="D83" s="173">
        <v>59.949999999999996</v>
      </c>
      <c r="E83" s="174">
        <v>-22.830000000000002</v>
      </c>
      <c r="F83" s="174">
        <v>-29.356666666666669</v>
      </c>
      <c r="G83" s="175">
        <v>0.77333333333333343</v>
      </c>
      <c r="H83" s="69"/>
      <c r="I83" s="39" t="s">
        <v>0</v>
      </c>
      <c r="J83" s="102">
        <v>7</v>
      </c>
      <c r="K83" s="98">
        <f t="shared" si="23"/>
        <v>59.949999999999996</v>
      </c>
      <c r="L83" s="98">
        <f t="shared" si="19"/>
        <v>-22.830000000000002</v>
      </c>
      <c r="M83" s="98">
        <f t="shared" si="20"/>
        <v>-29.356666666666669</v>
      </c>
      <c r="N83" s="104">
        <f>$AH83</f>
        <v>0.77333333333333343</v>
      </c>
      <c r="O83" s="111">
        <v>0</v>
      </c>
      <c r="P83" s="111">
        <v>0</v>
      </c>
      <c r="Q83" s="112">
        <v>0</v>
      </c>
      <c r="R83" s="73"/>
      <c r="S83" s="212"/>
      <c r="T83" s="53" t="s">
        <v>75</v>
      </c>
      <c r="U83" s="113">
        <f>((1-10^(-G93))/(1-10^(-G92))*100)-70</f>
        <v>21.428581676846861</v>
      </c>
      <c r="W83" s="94"/>
      <c r="Y83" s="197" t="s">
        <v>85</v>
      </c>
      <c r="Z83" s="16" t="s">
        <v>0</v>
      </c>
      <c r="AA83" s="170">
        <v>59.949999999999996</v>
      </c>
      <c r="AB83" s="171">
        <v>-22.830000000000002</v>
      </c>
      <c r="AC83" s="171">
        <v>-29.356666666666669</v>
      </c>
      <c r="AD83" s="170">
        <v>0</v>
      </c>
      <c r="AE83" s="171">
        <v>0</v>
      </c>
      <c r="AF83" s="171">
        <v>0</v>
      </c>
      <c r="AG83" s="171">
        <v>0</v>
      </c>
      <c r="AH83" s="172">
        <v>0.77333333333333343</v>
      </c>
      <c r="AI83" s="69"/>
      <c r="AJ83" s="39" t="s">
        <v>0</v>
      </c>
      <c r="AK83" s="102">
        <v>7</v>
      </c>
      <c r="AL83" s="98">
        <f t="shared" si="24"/>
        <v>59.949999999999996</v>
      </c>
      <c r="AM83" s="98">
        <f t="shared" si="21"/>
        <v>-22.830000000000002</v>
      </c>
      <c r="AN83" s="98">
        <f t="shared" si="22"/>
        <v>-29.356666666666669</v>
      </c>
      <c r="AO83" s="104">
        <f>$AH83</f>
        <v>0.77333333333333343</v>
      </c>
      <c r="AP83" s="111">
        <v>0</v>
      </c>
      <c r="AQ83" s="111">
        <v>0</v>
      </c>
      <c r="AR83" s="112">
        <v>0</v>
      </c>
      <c r="AS83" s="73"/>
      <c r="AT83" s="212"/>
      <c r="AU83" s="57" t="s">
        <v>75</v>
      </c>
      <c r="AV83" s="113">
        <f>((1-10^(-AH93))/(1-10^(-AH92))*100)-70</f>
        <v>21.428581676846861</v>
      </c>
      <c r="AX83" s="94"/>
    </row>
    <row r="84" spans="2:50" s="67" customFormat="1" ht="15" customHeight="1" x14ac:dyDescent="0.2">
      <c r="B84" s="198" t="s">
        <v>10</v>
      </c>
      <c r="C84" s="17" t="s">
        <v>26</v>
      </c>
      <c r="D84" s="176">
        <v>84.263333333333335</v>
      </c>
      <c r="E84" s="177">
        <v>0.15333333333333335</v>
      </c>
      <c r="F84" s="177">
        <v>0.80333333333333334</v>
      </c>
      <c r="G84" s="178">
        <v>0</v>
      </c>
      <c r="H84" s="69"/>
      <c r="I84" s="40" t="s">
        <v>26</v>
      </c>
      <c r="J84" s="102">
        <v>8</v>
      </c>
      <c r="K84" s="98">
        <f t="shared" si="23"/>
        <v>84.263333333333335</v>
      </c>
      <c r="L84" s="98">
        <f t="shared" si="19"/>
        <v>0.15333333333333335</v>
      </c>
      <c r="M84" s="98">
        <f t="shared" si="20"/>
        <v>0.80333333333333334</v>
      </c>
      <c r="N84" s="114">
        <v>0</v>
      </c>
      <c r="O84" s="111">
        <v>0</v>
      </c>
      <c r="P84" s="111">
        <v>0</v>
      </c>
      <c r="Q84" s="112">
        <v>0</v>
      </c>
      <c r="R84" s="73"/>
      <c r="S84" s="213" t="s">
        <v>66</v>
      </c>
      <c r="T84" s="215" t="s">
        <v>42</v>
      </c>
      <c r="U84" s="205">
        <f>MAX(U76:U79)-MIN(U76:U79)</f>
        <v>1.9908029586120222</v>
      </c>
      <c r="W84" s="94"/>
      <c r="Y84" s="198" t="s">
        <v>10</v>
      </c>
      <c r="Z84" s="17" t="s">
        <v>26</v>
      </c>
      <c r="AA84" s="176">
        <v>84.263333333333335</v>
      </c>
      <c r="AB84" s="177">
        <v>0.15333333333333335</v>
      </c>
      <c r="AC84" s="177">
        <v>0.80333333333333334</v>
      </c>
      <c r="AD84" s="192">
        <v>0</v>
      </c>
      <c r="AE84" s="177">
        <v>0</v>
      </c>
      <c r="AF84" s="177">
        <v>0</v>
      </c>
      <c r="AG84" s="177">
        <v>0</v>
      </c>
      <c r="AH84" s="178">
        <v>0</v>
      </c>
      <c r="AI84" s="69"/>
      <c r="AJ84" s="40" t="s">
        <v>26</v>
      </c>
      <c r="AK84" s="102">
        <v>8</v>
      </c>
      <c r="AL84" s="98">
        <f t="shared" si="24"/>
        <v>84.263333333333335</v>
      </c>
      <c r="AM84" s="98">
        <f t="shared" si="21"/>
        <v>0.15333333333333335</v>
      </c>
      <c r="AN84" s="98">
        <f t="shared" si="22"/>
        <v>0.80333333333333334</v>
      </c>
      <c r="AO84" s="114">
        <v>0</v>
      </c>
      <c r="AP84" s="111">
        <v>0</v>
      </c>
      <c r="AQ84" s="111">
        <v>0</v>
      </c>
      <c r="AR84" s="112">
        <v>0</v>
      </c>
      <c r="AS84" s="73"/>
      <c r="AT84" s="213" t="s">
        <v>66</v>
      </c>
      <c r="AU84" s="203" t="s">
        <v>42</v>
      </c>
      <c r="AV84" s="205">
        <f>MAX(AV76:AV79)-MIN(AV76:AV79)</f>
        <v>1.9908029586120222</v>
      </c>
      <c r="AX84" s="94"/>
    </row>
    <row r="85" spans="2:50" s="67" customFormat="1" ht="15" customHeight="1" x14ac:dyDescent="0.2">
      <c r="B85" s="198" t="s">
        <v>81</v>
      </c>
      <c r="C85" s="18" t="s">
        <v>1</v>
      </c>
      <c r="D85" s="179">
        <v>54.839999999999996</v>
      </c>
      <c r="E85" s="180">
        <v>47.443333333333328</v>
      </c>
      <c r="F85" s="180">
        <v>-2.5366666666666666</v>
      </c>
      <c r="G85" s="181">
        <v>0.86333333333333329</v>
      </c>
      <c r="H85" s="69"/>
      <c r="I85" s="41" t="s">
        <v>1</v>
      </c>
      <c r="J85" s="102">
        <v>9</v>
      </c>
      <c r="K85" s="98">
        <f t="shared" si="23"/>
        <v>54.839999999999996</v>
      </c>
      <c r="L85" s="98">
        <f t="shared" si="19"/>
        <v>47.443333333333328</v>
      </c>
      <c r="M85" s="98">
        <f t="shared" si="20"/>
        <v>-2.5366666666666666</v>
      </c>
      <c r="N85" s="114">
        <v>0</v>
      </c>
      <c r="O85" s="104">
        <f>$AH85</f>
        <v>0.86333333333333329</v>
      </c>
      <c r="P85" s="111">
        <v>0</v>
      </c>
      <c r="Q85" s="112">
        <v>0</v>
      </c>
      <c r="R85" s="73"/>
      <c r="S85" s="214"/>
      <c r="T85" s="216"/>
      <c r="U85" s="206"/>
      <c r="W85" s="94"/>
      <c r="Y85" s="198" t="s">
        <v>81</v>
      </c>
      <c r="Z85" s="18" t="s">
        <v>1</v>
      </c>
      <c r="AA85" s="179">
        <v>54.839999999999996</v>
      </c>
      <c r="AB85" s="180">
        <v>47.443333333333328</v>
      </c>
      <c r="AC85" s="180">
        <v>-2.5366666666666666</v>
      </c>
      <c r="AD85" s="193">
        <v>0</v>
      </c>
      <c r="AE85" s="180">
        <v>0</v>
      </c>
      <c r="AF85" s="180">
        <v>0</v>
      </c>
      <c r="AG85" s="180">
        <v>0</v>
      </c>
      <c r="AH85" s="181">
        <v>0.86333333333333329</v>
      </c>
      <c r="AI85" s="69"/>
      <c r="AJ85" s="41" t="s">
        <v>1</v>
      </c>
      <c r="AK85" s="102">
        <v>9</v>
      </c>
      <c r="AL85" s="98">
        <f t="shared" si="24"/>
        <v>54.839999999999996</v>
      </c>
      <c r="AM85" s="98">
        <f t="shared" si="21"/>
        <v>47.443333333333328</v>
      </c>
      <c r="AN85" s="98">
        <f t="shared" si="22"/>
        <v>-2.5366666666666666</v>
      </c>
      <c r="AO85" s="114">
        <v>0</v>
      </c>
      <c r="AP85" s="104">
        <f>$AH85</f>
        <v>0.86333333333333329</v>
      </c>
      <c r="AQ85" s="111">
        <v>0</v>
      </c>
      <c r="AR85" s="112">
        <v>0</v>
      </c>
      <c r="AS85" s="73"/>
      <c r="AT85" s="214"/>
      <c r="AU85" s="204"/>
      <c r="AV85" s="206"/>
      <c r="AX85" s="94"/>
    </row>
    <row r="86" spans="2:50" s="67" customFormat="1" ht="15" customHeight="1" x14ac:dyDescent="0.2">
      <c r="B86" s="198" t="s">
        <v>82</v>
      </c>
      <c r="C86" s="19" t="s">
        <v>27</v>
      </c>
      <c r="D86" s="179">
        <v>59.85</v>
      </c>
      <c r="E86" s="180">
        <v>0.57666666666666666</v>
      </c>
      <c r="F86" s="180">
        <v>1.8833333333333335</v>
      </c>
      <c r="G86" s="181">
        <v>0.40333333333333332</v>
      </c>
      <c r="H86" s="69"/>
      <c r="I86" s="42" t="s">
        <v>27</v>
      </c>
      <c r="J86" s="102">
        <v>10</v>
      </c>
      <c r="K86" s="98">
        <f t="shared" si="23"/>
        <v>59.85</v>
      </c>
      <c r="L86" s="98">
        <f t="shared" si="19"/>
        <v>0.57666666666666666</v>
      </c>
      <c r="M86" s="98">
        <f t="shared" si="20"/>
        <v>1.8833333333333335</v>
      </c>
      <c r="N86" s="114">
        <v>0</v>
      </c>
      <c r="O86" s="111">
        <v>0</v>
      </c>
      <c r="P86" s="111">
        <v>0</v>
      </c>
      <c r="Q86" s="104">
        <f>$AH86</f>
        <v>0.40333333333333332</v>
      </c>
      <c r="R86" s="73"/>
      <c r="W86" s="94"/>
      <c r="Y86" s="198" t="s">
        <v>82</v>
      </c>
      <c r="Z86" s="19" t="s">
        <v>27</v>
      </c>
      <c r="AA86" s="179">
        <v>59.85</v>
      </c>
      <c r="AB86" s="180">
        <v>0.57666666666666666</v>
      </c>
      <c r="AC86" s="180">
        <v>1.8833333333333335</v>
      </c>
      <c r="AD86" s="193">
        <v>0</v>
      </c>
      <c r="AE86" s="180">
        <v>0</v>
      </c>
      <c r="AF86" s="180">
        <v>0</v>
      </c>
      <c r="AG86" s="180">
        <v>0</v>
      </c>
      <c r="AH86" s="181">
        <v>0.40333333333333332</v>
      </c>
      <c r="AI86" s="69"/>
      <c r="AJ86" s="42" t="s">
        <v>27</v>
      </c>
      <c r="AK86" s="102">
        <v>10</v>
      </c>
      <c r="AL86" s="98">
        <f t="shared" si="24"/>
        <v>59.85</v>
      </c>
      <c r="AM86" s="98">
        <f t="shared" si="21"/>
        <v>0.57666666666666666</v>
      </c>
      <c r="AN86" s="98">
        <f t="shared" si="22"/>
        <v>1.8833333333333335</v>
      </c>
      <c r="AO86" s="114">
        <v>0</v>
      </c>
      <c r="AP86" s="111">
        <v>0</v>
      </c>
      <c r="AQ86" s="111">
        <v>0</v>
      </c>
      <c r="AR86" s="104">
        <f>$AH86</f>
        <v>0.40333333333333332</v>
      </c>
      <c r="AS86" s="73"/>
      <c r="AU86" s="115"/>
      <c r="AX86" s="94"/>
    </row>
    <row r="87" spans="2:50" s="67" customFormat="1" ht="15" customHeight="1" x14ac:dyDescent="0.2">
      <c r="B87" s="198" t="s">
        <v>83</v>
      </c>
      <c r="C87" s="20" t="s">
        <v>28</v>
      </c>
      <c r="D87" s="179">
        <v>63.923333333333339</v>
      </c>
      <c r="E87" s="180">
        <v>-19.283333333333335</v>
      </c>
      <c r="F87" s="180">
        <v>-24.503333333333334</v>
      </c>
      <c r="G87" s="181">
        <v>0.59</v>
      </c>
      <c r="H87" s="69"/>
      <c r="I87" s="43" t="s">
        <v>28</v>
      </c>
      <c r="J87" s="102">
        <v>11</v>
      </c>
      <c r="K87" s="98">
        <f t="shared" si="23"/>
        <v>63.923333333333339</v>
      </c>
      <c r="L87" s="98">
        <f t="shared" si="19"/>
        <v>-19.283333333333335</v>
      </c>
      <c r="M87" s="98">
        <f t="shared" si="20"/>
        <v>-24.503333333333334</v>
      </c>
      <c r="N87" s="104">
        <f>$AH87</f>
        <v>0.59</v>
      </c>
      <c r="O87" s="111">
        <v>0</v>
      </c>
      <c r="P87" s="111">
        <v>0</v>
      </c>
      <c r="Q87" s="112">
        <v>0</v>
      </c>
      <c r="R87" s="73"/>
      <c r="S87" s="207" t="s">
        <v>64</v>
      </c>
      <c r="T87" s="116" t="s">
        <v>23</v>
      </c>
      <c r="U87" s="117">
        <f>SQRT((E80-(E84-(((D84-D80)/(D84-D97))*(E84-E97))))^2+(F80-(F84-(((D84-D80)/(D84-D97))*(F84-F97))))^2)</f>
        <v>0.47616289726647276</v>
      </c>
      <c r="W87" s="94"/>
      <c r="Y87" s="198" t="s">
        <v>83</v>
      </c>
      <c r="Z87" s="20" t="s">
        <v>28</v>
      </c>
      <c r="AA87" s="179">
        <v>63.923333333333339</v>
      </c>
      <c r="AB87" s="180">
        <v>-19.283333333333335</v>
      </c>
      <c r="AC87" s="180">
        <v>-24.503333333333334</v>
      </c>
      <c r="AD87" s="193">
        <v>0</v>
      </c>
      <c r="AE87" s="180">
        <v>0</v>
      </c>
      <c r="AF87" s="180">
        <v>0</v>
      </c>
      <c r="AG87" s="180">
        <v>0</v>
      </c>
      <c r="AH87" s="181">
        <v>0.59</v>
      </c>
      <c r="AI87" s="69"/>
      <c r="AJ87" s="43" t="s">
        <v>28</v>
      </c>
      <c r="AK87" s="102">
        <v>11</v>
      </c>
      <c r="AL87" s="98">
        <f t="shared" si="24"/>
        <v>63.923333333333339</v>
      </c>
      <c r="AM87" s="98">
        <f t="shared" si="21"/>
        <v>-19.283333333333335</v>
      </c>
      <c r="AN87" s="98">
        <f t="shared" si="22"/>
        <v>-24.503333333333334</v>
      </c>
      <c r="AO87" s="104">
        <f>$AH87</f>
        <v>0.59</v>
      </c>
      <c r="AP87" s="111">
        <v>0</v>
      </c>
      <c r="AQ87" s="111">
        <v>0</v>
      </c>
      <c r="AR87" s="112">
        <v>0</v>
      </c>
      <c r="AS87" s="73"/>
      <c r="AT87" s="207" t="s">
        <v>64</v>
      </c>
      <c r="AU87" s="118" t="s">
        <v>23</v>
      </c>
      <c r="AV87" s="117">
        <f>SQRT((AB80-(AB84-(((AA84-AA80)/(AA84-AA97))*(AB84-AB97))))^2+(AC80-(AC84-(((AA84-AA80)/(AA84-AA97))*(AC84-AC97))))^2)</f>
        <v>0.47616289726647276</v>
      </c>
      <c r="AX87" s="94"/>
    </row>
    <row r="88" spans="2:50" s="67" customFormat="1" ht="15" customHeight="1" x14ac:dyDescent="0.2">
      <c r="B88" s="198" t="s">
        <v>11</v>
      </c>
      <c r="C88" s="21" t="s">
        <v>29</v>
      </c>
      <c r="D88" s="179">
        <v>81.02</v>
      </c>
      <c r="E88" s="180">
        <v>-4.6333333333333337</v>
      </c>
      <c r="F88" s="180">
        <v>49.126666666666665</v>
      </c>
      <c r="G88" s="181">
        <v>0.62333333333333341</v>
      </c>
      <c r="H88" s="69"/>
      <c r="I88" s="44" t="s">
        <v>29</v>
      </c>
      <c r="J88" s="102">
        <v>12</v>
      </c>
      <c r="K88" s="98">
        <f t="shared" si="23"/>
        <v>81.02</v>
      </c>
      <c r="L88" s="98">
        <f t="shared" si="19"/>
        <v>-4.6333333333333337</v>
      </c>
      <c r="M88" s="98">
        <f t="shared" si="20"/>
        <v>49.126666666666665</v>
      </c>
      <c r="N88" s="114">
        <v>0</v>
      </c>
      <c r="O88" s="111">
        <v>0</v>
      </c>
      <c r="P88" s="104">
        <f>$AH88</f>
        <v>0.62333333333333341</v>
      </c>
      <c r="Q88" s="112">
        <v>0</v>
      </c>
      <c r="R88" s="73"/>
      <c r="S88" s="208"/>
      <c r="T88" s="119" t="s">
        <v>24</v>
      </c>
      <c r="U88" s="110">
        <f>SQRT((E81-(E84-(((D84-D81)/(D84-D97))*(E84-E97))))^2+(F81-(F84-((D84-D81)/(D84-D97)*(F84-F97))))^2)</f>
        <v>0.33191709661783636</v>
      </c>
      <c r="W88" s="94"/>
      <c r="Y88" s="198" t="s">
        <v>11</v>
      </c>
      <c r="Z88" s="21" t="s">
        <v>29</v>
      </c>
      <c r="AA88" s="179">
        <v>81.02</v>
      </c>
      <c r="AB88" s="180">
        <v>-4.6333333333333337</v>
      </c>
      <c r="AC88" s="180">
        <v>49.126666666666665</v>
      </c>
      <c r="AD88" s="193">
        <v>0</v>
      </c>
      <c r="AE88" s="180">
        <v>0</v>
      </c>
      <c r="AF88" s="180">
        <v>0</v>
      </c>
      <c r="AG88" s="180">
        <v>0</v>
      </c>
      <c r="AH88" s="181">
        <v>0.62333333333333341</v>
      </c>
      <c r="AI88" s="69"/>
      <c r="AJ88" s="44" t="s">
        <v>29</v>
      </c>
      <c r="AK88" s="102">
        <v>12</v>
      </c>
      <c r="AL88" s="98">
        <f t="shared" si="24"/>
        <v>81.02</v>
      </c>
      <c r="AM88" s="98">
        <f t="shared" si="21"/>
        <v>-4.6333333333333337</v>
      </c>
      <c r="AN88" s="98">
        <f t="shared" si="22"/>
        <v>49.126666666666665</v>
      </c>
      <c r="AO88" s="114">
        <v>0</v>
      </c>
      <c r="AP88" s="111">
        <v>0</v>
      </c>
      <c r="AQ88" s="104">
        <f>$AH88</f>
        <v>0.62333333333333341</v>
      </c>
      <c r="AR88" s="112">
        <v>0</v>
      </c>
      <c r="AS88" s="73"/>
      <c r="AT88" s="208"/>
      <c r="AU88" s="120" t="s">
        <v>24</v>
      </c>
      <c r="AV88" s="110">
        <f>SQRT((AB81-(AB84-(((AA84-AA81)/(AA84-AA97))*(AB84-AB97))))^2+(AC81-(AC84-((AA84-AA81)/(AA84-AA97)*(AC84-AC97))))^2)</f>
        <v>0.33191709661783636</v>
      </c>
      <c r="AX88" s="94"/>
    </row>
    <row r="89" spans="2:50" s="67" customFormat="1" ht="15" customHeight="1" x14ac:dyDescent="0.2">
      <c r="B89" s="198" t="s">
        <v>12</v>
      </c>
      <c r="C89" s="21" t="s">
        <v>30</v>
      </c>
      <c r="D89" s="179">
        <v>82.446666666666673</v>
      </c>
      <c r="E89" s="180">
        <v>-3.7833333333333332</v>
      </c>
      <c r="F89" s="180">
        <v>32.82</v>
      </c>
      <c r="G89" s="181">
        <v>0.36333333333333329</v>
      </c>
      <c r="H89" s="69"/>
      <c r="I89" s="44" t="s">
        <v>30</v>
      </c>
      <c r="J89" s="102">
        <v>13</v>
      </c>
      <c r="K89" s="98">
        <f t="shared" si="23"/>
        <v>82.446666666666673</v>
      </c>
      <c r="L89" s="98">
        <f t="shared" si="19"/>
        <v>-3.7833333333333332</v>
      </c>
      <c r="M89" s="98">
        <f t="shared" si="20"/>
        <v>32.82</v>
      </c>
      <c r="N89" s="114">
        <v>0</v>
      </c>
      <c r="O89" s="111">
        <v>0</v>
      </c>
      <c r="P89" s="104">
        <f>$AH89</f>
        <v>0.36333333333333329</v>
      </c>
      <c r="Q89" s="112">
        <v>0</v>
      </c>
      <c r="R89" s="73"/>
      <c r="S89" s="209"/>
      <c r="T89" s="121" t="s">
        <v>32</v>
      </c>
      <c r="U89" s="122">
        <f>SQRT((E91-(E84-(((D84-D91)/(D84-D97))*(E84-E97))))^2+(F91-(F84-((D84-D91)/(D84-D97)*(F84-F97))))^2)</f>
        <v>0.99988316755744555</v>
      </c>
      <c r="W89" s="94"/>
      <c r="Y89" s="198" t="s">
        <v>12</v>
      </c>
      <c r="Z89" s="21" t="s">
        <v>30</v>
      </c>
      <c r="AA89" s="179">
        <v>82.446666666666673</v>
      </c>
      <c r="AB89" s="180">
        <v>-3.7833333333333332</v>
      </c>
      <c r="AC89" s="180">
        <v>32.82</v>
      </c>
      <c r="AD89" s="193">
        <v>0</v>
      </c>
      <c r="AE89" s="180">
        <v>0</v>
      </c>
      <c r="AF89" s="180">
        <v>0</v>
      </c>
      <c r="AG89" s="180">
        <v>0</v>
      </c>
      <c r="AH89" s="181">
        <v>0.36333333333333329</v>
      </c>
      <c r="AI89" s="69"/>
      <c r="AJ89" s="44" t="s">
        <v>30</v>
      </c>
      <c r="AK89" s="102">
        <v>13</v>
      </c>
      <c r="AL89" s="98">
        <f t="shared" si="24"/>
        <v>82.446666666666673</v>
      </c>
      <c r="AM89" s="98">
        <f t="shared" si="21"/>
        <v>-3.7833333333333332</v>
      </c>
      <c r="AN89" s="98">
        <f t="shared" si="22"/>
        <v>32.82</v>
      </c>
      <c r="AO89" s="114">
        <v>0</v>
      </c>
      <c r="AP89" s="111">
        <v>0</v>
      </c>
      <c r="AQ89" s="104">
        <f>$AH89</f>
        <v>0.36333333333333329</v>
      </c>
      <c r="AR89" s="112">
        <v>0</v>
      </c>
      <c r="AS89" s="73"/>
      <c r="AT89" s="209"/>
      <c r="AU89" s="123" t="s">
        <v>32</v>
      </c>
      <c r="AV89" s="122">
        <f>SQRT((AB91-(AB84-(((AA84-AA91)/(AA84-AA97))*(AB84-AB97))))^2+(AC91-(AC84-((AA84-AA91)/(AA84-AA97)*(AC84-AC97))))^2)</f>
        <v>0.99988316755744555</v>
      </c>
      <c r="AX89" s="94"/>
    </row>
    <row r="90" spans="2:50" s="67" customFormat="1" ht="15" customHeight="1" thickBot="1" x14ac:dyDescent="0.25">
      <c r="B90" s="198" t="s">
        <v>84</v>
      </c>
      <c r="C90" s="22" t="s">
        <v>31</v>
      </c>
      <c r="D90" s="182">
        <v>59.436666666666667</v>
      </c>
      <c r="E90" s="183">
        <v>38.36</v>
      </c>
      <c r="F90" s="183">
        <v>-2.8533333333333335</v>
      </c>
      <c r="G90" s="184">
        <v>0.6333333333333333</v>
      </c>
      <c r="H90" s="69"/>
      <c r="I90" s="45" t="s">
        <v>31</v>
      </c>
      <c r="J90" s="102">
        <v>14</v>
      </c>
      <c r="K90" s="98">
        <f t="shared" si="23"/>
        <v>59.436666666666667</v>
      </c>
      <c r="L90" s="98">
        <f t="shared" si="19"/>
        <v>38.36</v>
      </c>
      <c r="M90" s="98">
        <f t="shared" si="20"/>
        <v>-2.8533333333333335</v>
      </c>
      <c r="N90" s="114">
        <v>0</v>
      </c>
      <c r="O90" s="104">
        <f>$AH90</f>
        <v>0.6333333333333333</v>
      </c>
      <c r="P90" s="111">
        <v>0</v>
      </c>
      <c r="Q90" s="112">
        <v>0</v>
      </c>
      <c r="R90" s="73"/>
      <c r="S90" s="124"/>
      <c r="T90" s="73"/>
      <c r="U90" s="73"/>
      <c r="W90" s="94"/>
      <c r="Y90" s="198" t="s">
        <v>84</v>
      </c>
      <c r="Z90" s="22" t="s">
        <v>31</v>
      </c>
      <c r="AA90" s="182">
        <v>59.436666666666667</v>
      </c>
      <c r="AB90" s="183">
        <v>38.36</v>
      </c>
      <c r="AC90" s="183">
        <v>-2.8533333333333335</v>
      </c>
      <c r="AD90" s="194">
        <v>0</v>
      </c>
      <c r="AE90" s="183">
        <v>0</v>
      </c>
      <c r="AF90" s="183">
        <v>0</v>
      </c>
      <c r="AG90" s="183">
        <v>0</v>
      </c>
      <c r="AH90" s="184">
        <v>0.6333333333333333</v>
      </c>
      <c r="AI90" s="69"/>
      <c r="AJ90" s="45" t="s">
        <v>31</v>
      </c>
      <c r="AK90" s="102">
        <v>14</v>
      </c>
      <c r="AL90" s="98">
        <f t="shared" si="24"/>
        <v>59.436666666666667</v>
      </c>
      <c r="AM90" s="98">
        <f t="shared" si="21"/>
        <v>38.36</v>
      </c>
      <c r="AN90" s="98">
        <f t="shared" si="22"/>
        <v>-2.8533333333333335</v>
      </c>
      <c r="AO90" s="114">
        <v>0</v>
      </c>
      <c r="AP90" s="104">
        <f>$AH90</f>
        <v>0.6333333333333333</v>
      </c>
      <c r="AQ90" s="111">
        <v>0</v>
      </c>
      <c r="AR90" s="112">
        <v>0</v>
      </c>
      <c r="AS90" s="73"/>
      <c r="AT90" s="124"/>
      <c r="AU90" s="125"/>
      <c r="AV90" s="73"/>
      <c r="AX90" s="94"/>
    </row>
    <row r="91" spans="2:50" s="67" customFormat="1" ht="15" customHeight="1" x14ac:dyDescent="0.2">
      <c r="B91" s="197" t="s">
        <v>13</v>
      </c>
      <c r="C91" s="23" t="s">
        <v>32</v>
      </c>
      <c r="D91" s="185">
        <v>53.70000000000001</v>
      </c>
      <c r="E91" s="186">
        <v>1.53</v>
      </c>
      <c r="F91" s="186">
        <v>1.0999999999999999</v>
      </c>
      <c r="G91" s="187">
        <v>0.54</v>
      </c>
      <c r="H91" s="69"/>
      <c r="I91" s="46" t="s">
        <v>32</v>
      </c>
      <c r="J91" s="102">
        <v>15</v>
      </c>
      <c r="K91" s="98">
        <f t="shared" si="23"/>
        <v>53.70000000000001</v>
      </c>
      <c r="L91" s="98">
        <f t="shared" si="19"/>
        <v>1.53</v>
      </c>
      <c r="M91" s="98">
        <f t="shared" si="20"/>
        <v>1.0999999999999999</v>
      </c>
      <c r="N91" s="114">
        <v>0</v>
      </c>
      <c r="O91" s="111">
        <v>0</v>
      </c>
      <c r="P91" s="111">
        <v>0</v>
      </c>
      <c r="Q91" s="112">
        <v>0</v>
      </c>
      <c r="R91" s="73"/>
      <c r="S91" s="207" t="s">
        <v>65</v>
      </c>
      <c r="T91" s="126" t="s">
        <v>0</v>
      </c>
      <c r="U91" s="127">
        <f>SQRT(($AB$244-D83)^2+($AC$244-E83)^2+($AH$244-F83)^2)</f>
        <v>3.7795869850788941</v>
      </c>
      <c r="W91" s="94"/>
      <c r="Y91" s="197" t="s">
        <v>13</v>
      </c>
      <c r="Z91" s="23" t="s">
        <v>32</v>
      </c>
      <c r="AA91" s="170">
        <v>53.70000000000001</v>
      </c>
      <c r="AB91" s="171">
        <v>1.53</v>
      </c>
      <c r="AC91" s="171">
        <v>1.0999999999999999</v>
      </c>
      <c r="AD91" s="170">
        <v>0</v>
      </c>
      <c r="AE91" s="171">
        <v>0</v>
      </c>
      <c r="AF91" s="171">
        <v>0</v>
      </c>
      <c r="AG91" s="171">
        <v>0</v>
      </c>
      <c r="AH91" s="172">
        <v>0.54</v>
      </c>
      <c r="AI91" s="69"/>
      <c r="AJ91" s="46" t="s">
        <v>32</v>
      </c>
      <c r="AK91" s="102">
        <v>15</v>
      </c>
      <c r="AL91" s="98">
        <f t="shared" si="24"/>
        <v>53.70000000000001</v>
      </c>
      <c r="AM91" s="98">
        <f t="shared" si="21"/>
        <v>1.53</v>
      </c>
      <c r="AN91" s="98">
        <f t="shared" si="22"/>
        <v>1.0999999999999999</v>
      </c>
      <c r="AO91" s="114">
        <v>0</v>
      </c>
      <c r="AP91" s="111">
        <v>0</v>
      </c>
      <c r="AQ91" s="111">
        <v>0</v>
      </c>
      <c r="AR91" s="112">
        <v>0</v>
      </c>
      <c r="AS91" s="73"/>
      <c r="AT91" s="207" t="s">
        <v>65</v>
      </c>
      <c r="AU91" s="128" t="s">
        <v>0</v>
      </c>
      <c r="AV91" s="127">
        <f>SQRT(($AB$244-AA83)^2+($AC$244-AB83)^2+($AH$244-AC83)^2)</f>
        <v>3.7795869850788941</v>
      </c>
      <c r="AX91" s="94"/>
    </row>
    <row r="92" spans="2:50" s="67" customFormat="1" ht="15" customHeight="1" x14ac:dyDescent="0.2">
      <c r="B92" s="197" t="s">
        <v>14</v>
      </c>
      <c r="C92" s="24" t="s">
        <v>33</v>
      </c>
      <c r="D92" s="170">
        <v>35.306666666666665</v>
      </c>
      <c r="E92" s="171">
        <v>1.33</v>
      </c>
      <c r="F92" s="171">
        <v>3.1566666666666667</v>
      </c>
      <c r="G92" s="172">
        <v>1.0566666666666666</v>
      </c>
      <c r="H92" s="69"/>
      <c r="I92" s="47" t="s">
        <v>33</v>
      </c>
      <c r="J92" s="102">
        <v>16</v>
      </c>
      <c r="K92" s="98">
        <f t="shared" si="23"/>
        <v>35.306666666666665</v>
      </c>
      <c r="L92" s="98">
        <f t="shared" si="19"/>
        <v>1.33</v>
      </c>
      <c r="M92" s="98">
        <f t="shared" si="20"/>
        <v>3.1566666666666667</v>
      </c>
      <c r="N92" s="114">
        <v>0</v>
      </c>
      <c r="O92" s="111">
        <v>0</v>
      </c>
      <c r="P92" s="111">
        <v>0</v>
      </c>
      <c r="Q92" s="104">
        <f>$AH92</f>
        <v>1.0566666666666666</v>
      </c>
      <c r="R92" s="73"/>
      <c r="S92" s="208"/>
      <c r="T92" s="129" t="s">
        <v>1</v>
      </c>
      <c r="U92" s="130">
        <f>SQRT(($AB$245-D85)^2+($AC$245-E85)^2+($AH$245-F85)^2)</f>
        <v>3.8630931763146545</v>
      </c>
      <c r="W92" s="94"/>
      <c r="Y92" s="197" t="s">
        <v>14</v>
      </c>
      <c r="Z92" s="24" t="s">
        <v>33</v>
      </c>
      <c r="AA92" s="170">
        <v>35.306666666666665</v>
      </c>
      <c r="AB92" s="171">
        <v>1.33</v>
      </c>
      <c r="AC92" s="171">
        <v>3.1566666666666667</v>
      </c>
      <c r="AD92" s="170">
        <v>0</v>
      </c>
      <c r="AE92" s="171">
        <v>0</v>
      </c>
      <c r="AF92" s="171">
        <v>0</v>
      </c>
      <c r="AG92" s="171">
        <v>0</v>
      </c>
      <c r="AH92" s="172">
        <v>1.0566666666666666</v>
      </c>
      <c r="AI92" s="69"/>
      <c r="AJ92" s="47" t="s">
        <v>33</v>
      </c>
      <c r="AK92" s="102">
        <v>16</v>
      </c>
      <c r="AL92" s="98">
        <f t="shared" si="24"/>
        <v>35.306666666666665</v>
      </c>
      <c r="AM92" s="98">
        <f t="shared" si="21"/>
        <v>1.33</v>
      </c>
      <c r="AN92" s="98">
        <f t="shared" si="22"/>
        <v>3.1566666666666667</v>
      </c>
      <c r="AO92" s="114">
        <v>0</v>
      </c>
      <c r="AP92" s="111">
        <v>0</v>
      </c>
      <c r="AQ92" s="111">
        <v>0</v>
      </c>
      <c r="AR92" s="104">
        <f>$AH92</f>
        <v>1.0566666666666666</v>
      </c>
      <c r="AS92" s="73"/>
      <c r="AT92" s="208"/>
      <c r="AU92" s="131" t="s">
        <v>1</v>
      </c>
      <c r="AV92" s="130">
        <f>SQRT(($AB$245-AA85)^2+($AC$245-AB85)^2+($AH$245-AC85)^2)</f>
        <v>3.8630931763146545</v>
      </c>
      <c r="AX92" s="94"/>
    </row>
    <row r="93" spans="2:50" s="67" customFormat="1" ht="15" customHeight="1" x14ac:dyDescent="0.2">
      <c r="B93" s="197" t="s">
        <v>15</v>
      </c>
      <c r="C93" s="24" t="s">
        <v>34</v>
      </c>
      <c r="D93" s="170">
        <v>43.73</v>
      </c>
      <c r="E93" s="171">
        <v>1.0533333333333335</v>
      </c>
      <c r="F93" s="171">
        <v>2.5266666666666668</v>
      </c>
      <c r="G93" s="172">
        <v>0.77999999999999992</v>
      </c>
      <c r="H93" s="69"/>
      <c r="I93" s="48" t="s">
        <v>34</v>
      </c>
      <c r="J93" s="102">
        <v>17</v>
      </c>
      <c r="K93" s="98">
        <f t="shared" si="23"/>
        <v>43.73</v>
      </c>
      <c r="L93" s="98">
        <f t="shared" si="19"/>
        <v>1.0533333333333335</v>
      </c>
      <c r="M93" s="98">
        <f t="shared" si="20"/>
        <v>2.5266666666666668</v>
      </c>
      <c r="N93" s="114">
        <v>0</v>
      </c>
      <c r="O93" s="111">
        <v>0</v>
      </c>
      <c r="P93" s="111">
        <v>0</v>
      </c>
      <c r="Q93" s="104">
        <f>$AH93</f>
        <v>0.77999999999999992</v>
      </c>
      <c r="R93" s="73"/>
      <c r="S93" s="208"/>
      <c r="T93" s="132" t="s">
        <v>2</v>
      </c>
      <c r="U93" s="130">
        <f>SQRT(($AB$246-D79)^2+($AC$246-E79)^2+($AH$246-F79)^2)</f>
        <v>4.4482505924614237</v>
      </c>
      <c r="W93" s="94"/>
      <c r="Y93" s="197" t="s">
        <v>15</v>
      </c>
      <c r="Z93" s="24" t="s">
        <v>34</v>
      </c>
      <c r="AA93" s="170">
        <v>43.73</v>
      </c>
      <c r="AB93" s="171">
        <v>1.0533333333333335</v>
      </c>
      <c r="AC93" s="171">
        <v>2.5266666666666668</v>
      </c>
      <c r="AD93" s="170">
        <v>0</v>
      </c>
      <c r="AE93" s="171">
        <v>0</v>
      </c>
      <c r="AF93" s="171">
        <v>0</v>
      </c>
      <c r="AG93" s="171">
        <v>0</v>
      </c>
      <c r="AH93" s="172">
        <v>0.77999999999999992</v>
      </c>
      <c r="AI93" s="69"/>
      <c r="AJ93" s="48" t="s">
        <v>34</v>
      </c>
      <c r="AK93" s="102">
        <v>17</v>
      </c>
      <c r="AL93" s="98">
        <f t="shared" si="24"/>
        <v>43.73</v>
      </c>
      <c r="AM93" s="98">
        <f t="shared" si="21"/>
        <v>1.0533333333333335</v>
      </c>
      <c r="AN93" s="98">
        <f t="shared" si="22"/>
        <v>2.5266666666666668</v>
      </c>
      <c r="AO93" s="114">
        <v>0</v>
      </c>
      <c r="AP93" s="111">
        <v>0</v>
      </c>
      <c r="AQ93" s="111">
        <v>0</v>
      </c>
      <c r="AR93" s="104">
        <f>$AH93</f>
        <v>0.77999999999999992</v>
      </c>
      <c r="AS93" s="73"/>
      <c r="AT93" s="208"/>
      <c r="AU93" s="133" t="s">
        <v>2</v>
      </c>
      <c r="AV93" s="130">
        <f>SQRT(($AB$246-AA79)^2+($AC$246-AB79)^2+($AH$246-AC79)^2)</f>
        <v>4.4482505924614237</v>
      </c>
      <c r="AX93" s="94"/>
    </row>
    <row r="94" spans="2:50" s="67" customFormat="1" ht="15" customHeight="1" x14ac:dyDescent="0.2">
      <c r="B94" s="197" t="s">
        <v>16</v>
      </c>
      <c r="C94" s="25" t="s">
        <v>35</v>
      </c>
      <c r="D94" s="170">
        <v>70.633333333333326</v>
      </c>
      <c r="E94" s="171">
        <v>-12.99</v>
      </c>
      <c r="F94" s="171">
        <v>-15.596666666666666</v>
      </c>
      <c r="G94" s="172">
        <v>0.35333333333333333</v>
      </c>
      <c r="H94" s="69"/>
      <c r="I94" s="49" t="s">
        <v>35</v>
      </c>
      <c r="J94" s="102">
        <v>18</v>
      </c>
      <c r="K94" s="98">
        <f t="shared" si="23"/>
        <v>70.633333333333326</v>
      </c>
      <c r="L94" s="98">
        <f t="shared" si="19"/>
        <v>-12.99</v>
      </c>
      <c r="M94" s="98">
        <f t="shared" si="20"/>
        <v>-15.596666666666666</v>
      </c>
      <c r="N94" s="104">
        <f>$AH94</f>
        <v>0.35333333333333333</v>
      </c>
      <c r="O94" s="111">
        <v>0</v>
      </c>
      <c r="P94" s="111">
        <v>0</v>
      </c>
      <c r="Q94" s="112">
        <v>0</v>
      </c>
      <c r="R94" s="73"/>
      <c r="S94" s="208"/>
      <c r="T94" s="134" t="s">
        <v>39</v>
      </c>
      <c r="U94" s="130">
        <f>SQRT(($AB$247-D92)^2+($AC$247-E92)^2+($AH$247-F92)^2)</f>
        <v>1.1405359364010521</v>
      </c>
      <c r="W94" s="94"/>
      <c r="Y94" s="197" t="s">
        <v>16</v>
      </c>
      <c r="Z94" s="25" t="s">
        <v>35</v>
      </c>
      <c r="AA94" s="170">
        <v>70.633333333333326</v>
      </c>
      <c r="AB94" s="171">
        <v>-12.99</v>
      </c>
      <c r="AC94" s="171">
        <v>-15.596666666666666</v>
      </c>
      <c r="AD94" s="170">
        <v>0</v>
      </c>
      <c r="AE94" s="171">
        <v>0</v>
      </c>
      <c r="AF94" s="171">
        <v>0</v>
      </c>
      <c r="AG94" s="171">
        <v>0</v>
      </c>
      <c r="AH94" s="172">
        <v>0.35333333333333333</v>
      </c>
      <c r="AI94" s="69"/>
      <c r="AJ94" s="49" t="s">
        <v>35</v>
      </c>
      <c r="AK94" s="102">
        <v>18</v>
      </c>
      <c r="AL94" s="98">
        <f t="shared" si="24"/>
        <v>70.633333333333326</v>
      </c>
      <c r="AM94" s="98">
        <f t="shared" si="21"/>
        <v>-12.99</v>
      </c>
      <c r="AN94" s="98">
        <f t="shared" si="22"/>
        <v>-15.596666666666666</v>
      </c>
      <c r="AO94" s="104">
        <f>$AH94</f>
        <v>0.35333333333333333</v>
      </c>
      <c r="AP94" s="111">
        <v>0</v>
      </c>
      <c r="AQ94" s="111">
        <v>0</v>
      </c>
      <c r="AR94" s="112">
        <v>0</v>
      </c>
      <c r="AS94" s="73"/>
      <c r="AT94" s="208"/>
      <c r="AU94" s="135" t="s">
        <v>39</v>
      </c>
      <c r="AV94" s="130">
        <f>SQRT(($AB$247-AA92)^2+($AC$247-AB92)^2+($AH$247-AC92)^2)</f>
        <v>1.1405359364010521</v>
      </c>
      <c r="AX94" s="94"/>
    </row>
    <row r="95" spans="2:50" s="67" customFormat="1" ht="15" customHeight="1" x14ac:dyDescent="0.2">
      <c r="B95" s="197" t="s">
        <v>17</v>
      </c>
      <c r="C95" s="26" t="s">
        <v>36</v>
      </c>
      <c r="D95" s="170">
        <v>67.11333333333333</v>
      </c>
      <c r="E95" s="171">
        <v>26.956666666666667</v>
      </c>
      <c r="F95" s="171">
        <v>-3.6799999999999997</v>
      </c>
      <c r="G95" s="172">
        <v>0.38666666666666671</v>
      </c>
      <c r="H95" s="69"/>
      <c r="I95" s="50" t="s">
        <v>36</v>
      </c>
      <c r="J95" s="102">
        <v>19</v>
      </c>
      <c r="K95" s="98">
        <f t="shared" si="23"/>
        <v>67.11333333333333</v>
      </c>
      <c r="L95" s="98">
        <f t="shared" si="19"/>
        <v>26.956666666666667</v>
      </c>
      <c r="M95" s="98">
        <f t="shared" si="20"/>
        <v>-3.6799999999999997</v>
      </c>
      <c r="N95" s="114">
        <v>0</v>
      </c>
      <c r="O95" s="104">
        <f>$AH95</f>
        <v>0.38666666666666671</v>
      </c>
      <c r="P95" s="111">
        <v>0</v>
      </c>
      <c r="Q95" s="112">
        <v>0</v>
      </c>
      <c r="R95" s="73"/>
      <c r="S95" s="208"/>
      <c r="T95" s="136" t="s">
        <v>25</v>
      </c>
      <c r="U95" s="130">
        <f>SQRT(($AB$248-D82)^2+($AC$248-E82)^2+($AH$248-F82)^2)</f>
        <v>4.5778706840626242</v>
      </c>
      <c r="W95" s="94"/>
      <c r="Y95" s="197" t="s">
        <v>17</v>
      </c>
      <c r="Z95" s="26" t="s">
        <v>36</v>
      </c>
      <c r="AA95" s="170">
        <v>67.11333333333333</v>
      </c>
      <c r="AB95" s="171">
        <v>26.956666666666667</v>
      </c>
      <c r="AC95" s="171">
        <v>-3.6799999999999997</v>
      </c>
      <c r="AD95" s="170">
        <v>0</v>
      </c>
      <c r="AE95" s="171">
        <v>0</v>
      </c>
      <c r="AF95" s="171">
        <v>0</v>
      </c>
      <c r="AG95" s="171">
        <v>0</v>
      </c>
      <c r="AH95" s="172">
        <v>0.38666666666666671</v>
      </c>
      <c r="AI95" s="69"/>
      <c r="AJ95" s="50" t="s">
        <v>36</v>
      </c>
      <c r="AK95" s="102">
        <v>19</v>
      </c>
      <c r="AL95" s="98">
        <f t="shared" si="24"/>
        <v>67.11333333333333</v>
      </c>
      <c r="AM95" s="98">
        <f t="shared" si="21"/>
        <v>26.956666666666667</v>
      </c>
      <c r="AN95" s="98">
        <f t="shared" si="22"/>
        <v>-3.6799999999999997</v>
      </c>
      <c r="AO95" s="114">
        <v>0</v>
      </c>
      <c r="AP95" s="104">
        <f>$AH95</f>
        <v>0.38666666666666671</v>
      </c>
      <c r="AQ95" s="111">
        <v>0</v>
      </c>
      <c r="AR95" s="112">
        <v>0</v>
      </c>
      <c r="AS95" s="73"/>
      <c r="AT95" s="208"/>
      <c r="AU95" s="137" t="s">
        <v>25</v>
      </c>
      <c r="AV95" s="130">
        <f>SQRT(($AB$248-AA82)^2+($AC$248-AB82)^2+($AH$248-AC82)^2)</f>
        <v>4.5778706840626242</v>
      </c>
      <c r="AX95" s="94"/>
    </row>
    <row r="96" spans="2:50" s="67" customFormat="1" ht="15" customHeight="1" x14ac:dyDescent="0.2">
      <c r="B96" s="197" t="s">
        <v>18</v>
      </c>
      <c r="C96" s="27" t="s">
        <v>37</v>
      </c>
      <c r="D96" s="170">
        <v>32.376666666666665</v>
      </c>
      <c r="E96" s="171">
        <v>0.69000000000000006</v>
      </c>
      <c r="F96" s="171">
        <v>1.39</v>
      </c>
      <c r="G96" s="172">
        <v>1.2733333333333334</v>
      </c>
      <c r="H96" s="69"/>
      <c r="I96" s="51" t="s">
        <v>37</v>
      </c>
      <c r="J96" s="102">
        <v>20</v>
      </c>
      <c r="K96" s="98">
        <f t="shared" si="23"/>
        <v>32.376666666666665</v>
      </c>
      <c r="L96" s="98">
        <f t="shared" si="19"/>
        <v>0.69000000000000006</v>
      </c>
      <c r="M96" s="98">
        <f t="shared" si="20"/>
        <v>1.39</v>
      </c>
      <c r="N96" s="114">
        <v>0</v>
      </c>
      <c r="O96" s="111">
        <v>0</v>
      </c>
      <c r="P96" s="111">
        <v>0</v>
      </c>
      <c r="Q96" s="112">
        <v>0</v>
      </c>
      <c r="R96" s="73"/>
      <c r="S96" s="208"/>
      <c r="T96" s="138" t="s">
        <v>22</v>
      </c>
      <c r="U96" s="130">
        <f>SQRT(($AB$249-D78)^2+($AC$249-E78)^2+($AH$249-F78)^2)</f>
        <v>5.5233252866567781</v>
      </c>
      <c r="W96" s="94"/>
      <c r="Y96" s="197" t="s">
        <v>18</v>
      </c>
      <c r="Z96" s="27" t="s">
        <v>37</v>
      </c>
      <c r="AA96" s="170">
        <v>32.376666666666665</v>
      </c>
      <c r="AB96" s="171">
        <v>0.69000000000000006</v>
      </c>
      <c r="AC96" s="171">
        <v>1.39</v>
      </c>
      <c r="AD96" s="170">
        <v>0</v>
      </c>
      <c r="AE96" s="171">
        <v>0</v>
      </c>
      <c r="AF96" s="171">
        <v>0</v>
      </c>
      <c r="AG96" s="171">
        <v>0</v>
      </c>
      <c r="AH96" s="172">
        <v>1.2733333333333334</v>
      </c>
      <c r="AI96" s="69"/>
      <c r="AJ96" s="51" t="s">
        <v>37</v>
      </c>
      <c r="AK96" s="102">
        <v>20</v>
      </c>
      <c r="AL96" s="98">
        <f t="shared" si="24"/>
        <v>32.376666666666665</v>
      </c>
      <c r="AM96" s="98">
        <f t="shared" si="21"/>
        <v>0.69000000000000006</v>
      </c>
      <c r="AN96" s="98">
        <f t="shared" si="22"/>
        <v>1.39</v>
      </c>
      <c r="AO96" s="114">
        <v>0</v>
      </c>
      <c r="AP96" s="111">
        <v>0</v>
      </c>
      <c r="AQ96" s="111">
        <v>0</v>
      </c>
      <c r="AR96" s="112">
        <v>0</v>
      </c>
      <c r="AS96" s="73"/>
      <c r="AT96" s="208"/>
      <c r="AU96" s="139" t="s">
        <v>22</v>
      </c>
      <c r="AV96" s="130">
        <f>SQRT(($AB$249-AA78)^2+($AC$249-AB78)^2+($AH$249-AC78)^2)</f>
        <v>5.5233252866567781</v>
      </c>
      <c r="AX96" s="94"/>
    </row>
    <row r="97" spans="1:50" s="67" customFormat="1" ht="15" customHeight="1" thickBot="1" x14ac:dyDescent="0.25">
      <c r="B97" s="197" t="s">
        <v>86</v>
      </c>
      <c r="C97" s="28" t="s">
        <v>38</v>
      </c>
      <c r="D97" s="188">
        <v>32.846666666666671</v>
      </c>
      <c r="E97" s="189">
        <v>0.91</v>
      </c>
      <c r="F97" s="189">
        <v>1.9333333333333333</v>
      </c>
      <c r="G97" s="190">
        <v>1.2266666666666666</v>
      </c>
      <c r="H97" s="69"/>
      <c r="I97" s="51" t="s">
        <v>38</v>
      </c>
      <c r="J97" s="140">
        <v>21</v>
      </c>
      <c r="K97" s="98">
        <f t="shared" si="23"/>
        <v>32.846666666666671</v>
      </c>
      <c r="L97" s="98">
        <f t="shared" si="19"/>
        <v>0.91</v>
      </c>
      <c r="M97" s="98">
        <f t="shared" si="20"/>
        <v>1.9333333333333333</v>
      </c>
      <c r="N97" s="141">
        <v>0</v>
      </c>
      <c r="O97" s="142">
        <v>0</v>
      </c>
      <c r="P97" s="142">
        <v>0</v>
      </c>
      <c r="Q97" s="143">
        <v>0</v>
      </c>
      <c r="R97" s="73"/>
      <c r="S97" s="209"/>
      <c r="T97" s="144" t="s">
        <v>21</v>
      </c>
      <c r="U97" s="145">
        <f>SQRT(($AB$250-D77)^2+($AC$250-E77)^2+($AH$250-F77)^2)</f>
        <v>2.7838203166791446</v>
      </c>
      <c r="W97" s="94"/>
      <c r="Y97" s="197" t="s">
        <v>86</v>
      </c>
      <c r="Z97" s="28" t="s">
        <v>38</v>
      </c>
      <c r="AA97" s="188">
        <v>32.846666666666671</v>
      </c>
      <c r="AB97" s="189">
        <v>0.91</v>
      </c>
      <c r="AC97" s="189">
        <v>1.9333333333333333</v>
      </c>
      <c r="AD97" s="188">
        <v>0</v>
      </c>
      <c r="AE97" s="189">
        <v>0</v>
      </c>
      <c r="AF97" s="189">
        <v>0</v>
      </c>
      <c r="AG97" s="189">
        <v>0</v>
      </c>
      <c r="AH97" s="190">
        <v>1.2266666666666666</v>
      </c>
      <c r="AI97" s="69"/>
      <c r="AJ97" s="51" t="s">
        <v>38</v>
      </c>
      <c r="AK97" s="140">
        <v>21</v>
      </c>
      <c r="AL97" s="98">
        <f t="shared" si="24"/>
        <v>32.846666666666671</v>
      </c>
      <c r="AM97" s="98">
        <f t="shared" si="21"/>
        <v>0.91</v>
      </c>
      <c r="AN97" s="98">
        <f t="shared" si="22"/>
        <v>1.9333333333333333</v>
      </c>
      <c r="AO97" s="141">
        <v>0</v>
      </c>
      <c r="AP97" s="142">
        <v>0</v>
      </c>
      <c r="AQ97" s="142">
        <v>0</v>
      </c>
      <c r="AR97" s="143">
        <v>0</v>
      </c>
      <c r="AS97" s="73"/>
      <c r="AT97" s="209"/>
      <c r="AU97" s="146" t="s">
        <v>21</v>
      </c>
      <c r="AV97" s="145">
        <f>SQRT(($AB$250-AA77)^2+($AC$250-AB77)^2+($AH$250-AC77)^2)</f>
        <v>2.7838203166791446</v>
      </c>
      <c r="AX97" s="94"/>
    </row>
    <row r="98" spans="1:50" ht="12" thickBot="1" x14ac:dyDescent="0.25">
      <c r="D98" s="86"/>
      <c r="E98" s="86"/>
      <c r="F98" s="86"/>
      <c r="G98" s="86"/>
      <c r="I98" s="73"/>
      <c r="T98" s="148"/>
      <c r="U98" s="149"/>
      <c r="AA98" s="86"/>
      <c r="AB98" s="86"/>
      <c r="AC98" s="86"/>
      <c r="AD98" s="86"/>
      <c r="AE98" s="86"/>
      <c r="AF98" s="86"/>
      <c r="AG98" s="86"/>
      <c r="AH98" s="86"/>
      <c r="AJ98" s="73"/>
      <c r="AU98" s="150"/>
      <c r="AV98" s="149"/>
    </row>
    <row r="99" spans="1:50" s="67" customFormat="1" ht="15.6" customHeight="1" thickBot="1" x14ac:dyDescent="0.25">
      <c r="A99" s="95">
        <v>5</v>
      </c>
      <c r="B99" s="197"/>
      <c r="C99" s="95">
        <v>5</v>
      </c>
      <c r="D99" s="63" t="s">
        <v>19</v>
      </c>
      <c r="E99" s="63" t="s">
        <v>20</v>
      </c>
      <c r="F99" s="63" t="s">
        <v>21</v>
      </c>
      <c r="G99" s="66" t="s">
        <v>3</v>
      </c>
      <c r="H99" s="69"/>
      <c r="I99" s="73"/>
      <c r="J99" s="73"/>
      <c r="K99" s="89" t="s">
        <v>19</v>
      </c>
      <c r="L99" s="90" t="s">
        <v>20</v>
      </c>
      <c r="M99" s="90" t="s">
        <v>21</v>
      </c>
      <c r="N99" s="89" t="s">
        <v>0</v>
      </c>
      <c r="O99" s="90" t="s">
        <v>1</v>
      </c>
      <c r="P99" s="90" t="s">
        <v>2</v>
      </c>
      <c r="Q99" s="91" t="s">
        <v>39</v>
      </c>
      <c r="R99" s="78"/>
      <c r="S99" s="210" t="s">
        <v>76</v>
      </c>
      <c r="T99" s="92" t="s">
        <v>68</v>
      </c>
      <c r="U99" s="93">
        <f>((1-10^(-G117))/(1-10^(-G106))*100)-40</f>
        <v>26.957192130263095</v>
      </c>
      <c r="W99" s="94"/>
      <c r="Y99" s="197"/>
      <c r="Z99" s="95">
        <v>5</v>
      </c>
      <c r="AA99" s="63" t="s">
        <v>19</v>
      </c>
      <c r="AB99" s="63" t="s">
        <v>20</v>
      </c>
      <c r="AC99" s="63" t="s">
        <v>21</v>
      </c>
      <c r="AD99" s="63" t="s">
        <v>19</v>
      </c>
      <c r="AE99" s="63" t="s">
        <v>20</v>
      </c>
      <c r="AF99" s="63" t="s">
        <v>21</v>
      </c>
      <c r="AG99" s="64" t="s">
        <v>3</v>
      </c>
      <c r="AH99" s="65" t="s">
        <v>3</v>
      </c>
      <c r="AI99" s="69"/>
      <c r="AJ99" s="73"/>
      <c r="AK99" s="73"/>
      <c r="AL99" s="89" t="s">
        <v>19</v>
      </c>
      <c r="AM99" s="90" t="s">
        <v>20</v>
      </c>
      <c r="AN99" s="90" t="s">
        <v>21</v>
      </c>
      <c r="AO99" s="89" t="s">
        <v>0</v>
      </c>
      <c r="AP99" s="90" t="s">
        <v>1</v>
      </c>
      <c r="AQ99" s="90" t="s">
        <v>2</v>
      </c>
      <c r="AR99" s="91" t="s">
        <v>39</v>
      </c>
      <c r="AS99" s="78"/>
      <c r="AT99" s="210" t="s">
        <v>76</v>
      </c>
      <c r="AU99" s="96" t="s">
        <v>68</v>
      </c>
      <c r="AV99" s="93">
        <f>((1-10^(-AH117))/(1-10^(-AH106))*100)-40</f>
        <v>26.957192130263095</v>
      </c>
      <c r="AX99" s="94"/>
    </row>
    <row r="100" spans="1:50" s="67" customFormat="1" ht="15" customHeight="1" x14ac:dyDescent="0.2">
      <c r="B100" s="197" t="s">
        <v>4</v>
      </c>
      <c r="C100" s="10" t="s">
        <v>21</v>
      </c>
      <c r="D100" s="170">
        <v>41.393333333333338</v>
      </c>
      <c r="E100" s="171">
        <v>8.9100000000000019</v>
      </c>
      <c r="F100" s="171">
        <v>-23.986666666666668</v>
      </c>
      <c r="G100" s="172">
        <v>0.88666666666666671</v>
      </c>
      <c r="H100" s="69"/>
      <c r="I100" s="29" t="s">
        <v>21</v>
      </c>
      <c r="J100" s="97">
        <v>1</v>
      </c>
      <c r="K100" s="98">
        <f>D100</f>
        <v>41.393333333333338</v>
      </c>
      <c r="L100" s="98">
        <f t="shared" ref="L100:L120" si="25">E100</f>
        <v>8.9100000000000019</v>
      </c>
      <c r="M100" s="98">
        <f t="shared" ref="M100:M120" si="26">F100</f>
        <v>-23.986666666666668</v>
      </c>
      <c r="N100" s="200">
        <v>0</v>
      </c>
      <c r="O100" s="201">
        <v>0</v>
      </c>
      <c r="P100" s="201">
        <v>0</v>
      </c>
      <c r="Q100" s="202">
        <v>0</v>
      </c>
      <c r="R100" s="78"/>
      <c r="S100" s="211"/>
      <c r="T100" s="99" t="s">
        <v>69</v>
      </c>
      <c r="U100" s="100">
        <f>((1-10^(-G118))/(1-10^(-G108))*100)-40</f>
        <v>28.304672034615493</v>
      </c>
      <c r="W100" s="94"/>
      <c r="Y100" s="197" t="s">
        <v>4</v>
      </c>
      <c r="Z100" s="10" t="s">
        <v>21</v>
      </c>
      <c r="AA100" s="170">
        <v>41.393333333333338</v>
      </c>
      <c r="AB100" s="171">
        <v>8.9100000000000019</v>
      </c>
      <c r="AC100" s="171">
        <v>-23.986666666666668</v>
      </c>
      <c r="AD100" s="170">
        <v>0</v>
      </c>
      <c r="AE100" s="171">
        <v>0</v>
      </c>
      <c r="AF100" s="171">
        <v>0</v>
      </c>
      <c r="AG100" s="171">
        <v>0</v>
      </c>
      <c r="AH100" s="172">
        <v>0.88666666666666671</v>
      </c>
      <c r="AI100" s="69"/>
      <c r="AJ100" s="29" t="s">
        <v>21</v>
      </c>
      <c r="AK100" s="97">
        <v>1</v>
      </c>
      <c r="AL100" s="98">
        <f>AA100</f>
        <v>41.393333333333338</v>
      </c>
      <c r="AM100" s="98">
        <f t="shared" ref="AM100:AM120" si="27">AB100</f>
        <v>8.9100000000000019</v>
      </c>
      <c r="AN100" s="98">
        <f t="shared" ref="AN100:AN120" si="28">AC100</f>
        <v>-23.986666666666668</v>
      </c>
      <c r="AO100" s="54">
        <v>0</v>
      </c>
      <c r="AP100" s="30">
        <v>0</v>
      </c>
      <c r="AQ100" s="30">
        <v>0</v>
      </c>
      <c r="AR100" s="31">
        <v>0</v>
      </c>
      <c r="AS100" s="78"/>
      <c r="AT100" s="211"/>
      <c r="AU100" s="101" t="s">
        <v>69</v>
      </c>
      <c r="AV100" s="100">
        <f>((1-10^(-AH118))/(1-10^(-AH108))*100)-40</f>
        <v>28.304672034615493</v>
      </c>
      <c r="AX100" s="94"/>
    </row>
    <row r="101" spans="1:50" s="67" customFormat="1" ht="15" customHeight="1" x14ac:dyDescent="0.2">
      <c r="B101" s="197" t="s">
        <v>5</v>
      </c>
      <c r="C101" s="11" t="s">
        <v>22</v>
      </c>
      <c r="D101" s="170">
        <v>55.526666666666664</v>
      </c>
      <c r="E101" s="171">
        <v>-35.619999999999997</v>
      </c>
      <c r="F101" s="171">
        <v>12.363333333333335</v>
      </c>
      <c r="G101" s="172">
        <v>0.82333333333333325</v>
      </c>
      <c r="H101" s="69"/>
      <c r="I101" s="32" t="s">
        <v>22</v>
      </c>
      <c r="J101" s="102">
        <v>2</v>
      </c>
      <c r="K101" s="98">
        <f t="shared" ref="K101:K120" si="29">D101</f>
        <v>55.526666666666664</v>
      </c>
      <c r="L101" s="98">
        <f t="shared" si="25"/>
        <v>-35.619999999999997</v>
      </c>
      <c r="M101" s="98">
        <f t="shared" si="26"/>
        <v>12.363333333333335</v>
      </c>
      <c r="N101" s="114">
        <v>0</v>
      </c>
      <c r="O101" s="111">
        <v>0</v>
      </c>
      <c r="P101" s="111">
        <v>0</v>
      </c>
      <c r="Q101" s="112">
        <v>0</v>
      </c>
      <c r="R101" s="78"/>
      <c r="S101" s="211"/>
      <c r="T101" s="52" t="s">
        <v>70</v>
      </c>
      <c r="U101" s="103">
        <f>((1-10^(-G112))/(1-10^(-G102))*100)-40</f>
        <v>26.4332384608566</v>
      </c>
      <c r="W101" s="94"/>
      <c r="Y101" s="197" t="s">
        <v>5</v>
      </c>
      <c r="Z101" s="11" t="s">
        <v>22</v>
      </c>
      <c r="AA101" s="170">
        <v>55.526666666666664</v>
      </c>
      <c r="AB101" s="171">
        <v>-35.619999999999997</v>
      </c>
      <c r="AC101" s="171">
        <v>12.363333333333335</v>
      </c>
      <c r="AD101" s="170">
        <v>0</v>
      </c>
      <c r="AE101" s="171">
        <v>0</v>
      </c>
      <c r="AF101" s="171">
        <v>0</v>
      </c>
      <c r="AG101" s="171">
        <v>0</v>
      </c>
      <c r="AH101" s="172">
        <v>0.82333333333333325</v>
      </c>
      <c r="AI101" s="69"/>
      <c r="AJ101" s="32" t="s">
        <v>22</v>
      </c>
      <c r="AK101" s="102">
        <v>2</v>
      </c>
      <c r="AL101" s="98">
        <f t="shared" ref="AL101:AL120" si="30">AA101</f>
        <v>55.526666666666664</v>
      </c>
      <c r="AM101" s="98">
        <f t="shared" si="27"/>
        <v>-35.619999999999997</v>
      </c>
      <c r="AN101" s="98">
        <f t="shared" si="28"/>
        <v>12.363333333333335</v>
      </c>
      <c r="AO101" s="55">
        <v>0</v>
      </c>
      <c r="AP101" s="33">
        <v>0</v>
      </c>
      <c r="AQ101" s="33">
        <v>0</v>
      </c>
      <c r="AR101" s="34">
        <v>0</v>
      </c>
      <c r="AS101" s="78"/>
      <c r="AT101" s="211"/>
      <c r="AU101" s="56" t="s">
        <v>70</v>
      </c>
      <c r="AV101" s="103">
        <f>((1-10^(-AH112))/(1-10^(-AH102))*100)-40</f>
        <v>26.4332384608566</v>
      </c>
      <c r="AX101" s="94"/>
    </row>
    <row r="102" spans="1:50" s="67" customFormat="1" ht="15" customHeight="1" x14ac:dyDescent="0.2">
      <c r="B102" s="197" t="s">
        <v>6</v>
      </c>
      <c r="C102" s="12" t="s">
        <v>2</v>
      </c>
      <c r="D102" s="170">
        <v>81.286666666666676</v>
      </c>
      <c r="E102" s="171">
        <v>-4.6933333333333325</v>
      </c>
      <c r="F102" s="171">
        <v>60.473333333333336</v>
      </c>
      <c r="G102" s="172">
        <v>0.83333333333333337</v>
      </c>
      <c r="H102" s="69"/>
      <c r="I102" s="35" t="s">
        <v>2</v>
      </c>
      <c r="J102" s="102">
        <v>3</v>
      </c>
      <c r="K102" s="98">
        <f t="shared" si="29"/>
        <v>81.286666666666676</v>
      </c>
      <c r="L102" s="98">
        <f t="shared" si="25"/>
        <v>-4.6933333333333325</v>
      </c>
      <c r="M102" s="98">
        <f t="shared" si="26"/>
        <v>60.473333333333336</v>
      </c>
      <c r="N102" s="114">
        <v>0</v>
      </c>
      <c r="O102" s="111">
        <v>0</v>
      </c>
      <c r="P102" s="104">
        <f>$G102</f>
        <v>0.83333333333333337</v>
      </c>
      <c r="Q102" s="112">
        <v>0</v>
      </c>
      <c r="R102" s="78"/>
      <c r="S102" s="212"/>
      <c r="T102" s="53" t="s">
        <v>71</v>
      </c>
      <c r="U102" s="105">
        <f>((1-10^(-G109))/(1-10^(-G115))*100)-40</f>
        <v>26.313869076003471</v>
      </c>
      <c r="W102" s="94"/>
      <c r="Y102" s="197" t="s">
        <v>6</v>
      </c>
      <c r="Z102" s="12" t="s">
        <v>2</v>
      </c>
      <c r="AA102" s="170">
        <v>81.286666666666676</v>
      </c>
      <c r="AB102" s="171">
        <v>-4.6933333333333325</v>
      </c>
      <c r="AC102" s="171">
        <v>60.473333333333336</v>
      </c>
      <c r="AD102" s="170">
        <v>0</v>
      </c>
      <c r="AE102" s="171">
        <v>0</v>
      </c>
      <c r="AF102" s="171">
        <v>0</v>
      </c>
      <c r="AG102" s="171">
        <v>0</v>
      </c>
      <c r="AH102" s="172">
        <v>0.83333333333333337</v>
      </c>
      <c r="AI102" s="69"/>
      <c r="AJ102" s="35" t="s">
        <v>2</v>
      </c>
      <c r="AK102" s="102">
        <v>3</v>
      </c>
      <c r="AL102" s="98">
        <f t="shared" si="30"/>
        <v>81.286666666666676</v>
      </c>
      <c r="AM102" s="98">
        <f t="shared" si="27"/>
        <v>-4.6933333333333325</v>
      </c>
      <c r="AN102" s="98">
        <f t="shared" si="28"/>
        <v>60.473333333333336</v>
      </c>
      <c r="AO102" s="55">
        <v>0</v>
      </c>
      <c r="AP102" s="33">
        <v>0</v>
      </c>
      <c r="AQ102" s="104">
        <f>$AH102</f>
        <v>0.83333333333333337</v>
      </c>
      <c r="AR102" s="34">
        <v>0</v>
      </c>
      <c r="AS102" s="78"/>
      <c r="AT102" s="212"/>
      <c r="AU102" s="57" t="s">
        <v>71</v>
      </c>
      <c r="AV102" s="105">
        <f>((1-10^(-AH109))/(1-10^(-AH115))*100)-40</f>
        <v>26.313869076003471</v>
      </c>
      <c r="AX102" s="94"/>
    </row>
    <row r="103" spans="1:50" s="67" customFormat="1" ht="15" customHeight="1" x14ac:dyDescent="0.2">
      <c r="B103" s="197" t="s">
        <v>7</v>
      </c>
      <c r="C103" s="13" t="s">
        <v>23</v>
      </c>
      <c r="D103" s="170">
        <v>77.11</v>
      </c>
      <c r="E103" s="171">
        <v>0.73</v>
      </c>
      <c r="F103" s="171">
        <v>0.89333333333333342</v>
      </c>
      <c r="G103" s="172">
        <v>0.11333333333333333</v>
      </c>
      <c r="H103" s="69"/>
      <c r="I103" s="36" t="s">
        <v>23</v>
      </c>
      <c r="J103" s="102">
        <v>4</v>
      </c>
      <c r="K103" s="98">
        <f t="shared" si="29"/>
        <v>77.11</v>
      </c>
      <c r="L103" s="98">
        <f t="shared" si="25"/>
        <v>0.73</v>
      </c>
      <c r="M103" s="98">
        <f t="shared" si="26"/>
        <v>0.89333333333333342</v>
      </c>
      <c r="N103" s="114">
        <v>0</v>
      </c>
      <c r="O103" s="111">
        <v>0</v>
      </c>
      <c r="P103" s="111">
        <v>0</v>
      </c>
      <c r="Q103" s="112">
        <v>0</v>
      </c>
      <c r="R103" s="78"/>
      <c r="S103" s="210" t="s">
        <v>77</v>
      </c>
      <c r="T103" s="106" t="s">
        <v>72</v>
      </c>
      <c r="U103" s="107">
        <f>((1-10^(-G110))/(1-10^(-G106))*100)-70</f>
        <v>19.354608366249693</v>
      </c>
      <c r="W103" s="94"/>
      <c r="Y103" s="197" t="s">
        <v>7</v>
      </c>
      <c r="Z103" s="13" t="s">
        <v>23</v>
      </c>
      <c r="AA103" s="170">
        <v>77.11</v>
      </c>
      <c r="AB103" s="171">
        <v>0.73</v>
      </c>
      <c r="AC103" s="171">
        <v>0.89333333333333342</v>
      </c>
      <c r="AD103" s="170">
        <v>0</v>
      </c>
      <c r="AE103" s="171">
        <v>0</v>
      </c>
      <c r="AF103" s="171">
        <v>0</v>
      </c>
      <c r="AG103" s="171">
        <v>0</v>
      </c>
      <c r="AH103" s="172">
        <v>0.11333333333333333</v>
      </c>
      <c r="AI103" s="69"/>
      <c r="AJ103" s="36" t="s">
        <v>23</v>
      </c>
      <c r="AK103" s="102">
        <v>4</v>
      </c>
      <c r="AL103" s="98">
        <f t="shared" si="30"/>
        <v>77.11</v>
      </c>
      <c r="AM103" s="98">
        <f t="shared" si="27"/>
        <v>0.73</v>
      </c>
      <c r="AN103" s="98">
        <f t="shared" si="28"/>
        <v>0.89333333333333342</v>
      </c>
      <c r="AO103" s="55">
        <v>0</v>
      </c>
      <c r="AP103" s="33">
        <v>0</v>
      </c>
      <c r="AQ103" s="33">
        <v>0</v>
      </c>
      <c r="AR103" s="34">
        <v>0</v>
      </c>
      <c r="AS103" s="78"/>
      <c r="AT103" s="210" t="s">
        <v>77</v>
      </c>
      <c r="AU103" s="108" t="s">
        <v>72</v>
      </c>
      <c r="AV103" s="107">
        <f>((1-10^(-AH110))/(1-10^(-AH106))*100)-70</f>
        <v>19.354608366249693</v>
      </c>
      <c r="AX103" s="94"/>
    </row>
    <row r="104" spans="1:50" s="67" customFormat="1" ht="15" customHeight="1" x14ac:dyDescent="0.2">
      <c r="B104" s="197" t="s">
        <v>8</v>
      </c>
      <c r="C104" s="14" t="s">
        <v>24</v>
      </c>
      <c r="D104" s="170">
        <v>65.820000000000007</v>
      </c>
      <c r="E104" s="171">
        <v>0.75666666666666671</v>
      </c>
      <c r="F104" s="171">
        <v>1.21</v>
      </c>
      <c r="G104" s="172">
        <v>0.3</v>
      </c>
      <c r="H104" s="69"/>
      <c r="I104" s="37" t="s">
        <v>24</v>
      </c>
      <c r="J104" s="102">
        <v>5</v>
      </c>
      <c r="K104" s="98">
        <f t="shared" si="29"/>
        <v>65.820000000000007</v>
      </c>
      <c r="L104" s="98">
        <f t="shared" si="25"/>
        <v>0.75666666666666671</v>
      </c>
      <c r="M104" s="98">
        <f t="shared" si="26"/>
        <v>1.21</v>
      </c>
      <c r="N104" s="114">
        <v>0</v>
      </c>
      <c r="O104" s="111">
        <v>0</v>
      </c>
      <c r="P104" s="111">
        <v>0</v>
      </c>
      <c r="Q104" s="112">
        <v>0</v>
      </c>
      <c r="R104" s="73"/>
      <c r="S104" s="211"/>
      <c r="T104" s="99" t="s">
        <v>73</v>
      </c>
      <c r="U104" s="109">
        <f>((1-10^(-G113))/(1-10^(-G108))*100)-70</f>
        <v>18.917077118584359</v>
      </c>
      <c r="W104" s="94"/>
      <c r="Y104" s="197" t="s">
        <v>8</v>
      </c>
      <c r="Z104" s="14" t="s">
        <v>24</v>
      </c>
      <c r="AA104" s="170">
        <v>65.820000000000007</v>
      </c>
      <c r="AB104" s="171">
        <v>0.75666666666666671</v>
      </c>
      <c r="AC104" s="171">
        <v>1.21</v>
      </c>
      <c r="AD104" s="170">
        <v>0</v>
      </c>
      <c r="AE104" s="171">
        <v>0</v>
      </c>
      <c r="AF104" s="171">
        <v>0</v>
      </c>
      <c r="AG104" s="171">
        <v>0</v>
      </c>
      <c r="AH104" s="172">
        <v>0.3</v>
      </c>
      <c r="AI104" s="69"/>
      <c r="AJ104" s="37" t="s">
        <v>24</v>
      </c>
      <c r="AK104" s="102">
        <v>5</v>
      </c>
      <c r="AL104" s="98">
        <f t="shared" si="30"/>
        <v>65.820000000000007</v>
      </c>
      <c r="AM104" s="98">
        <f t="shared" si="27"/>
        <v>0.75666666666666671</v>
      </c>
      <c r="AN104" s="98">
        <f t="shared" si="28"/>
        <v>1.21</v>
      </c>
      <c r="AO104" s="55">
        <v>0</v>
      </c>
      <c r="AP104" s="33">
        <v>0</v>
      </c>
      <c r="AQ104" s="33">
        <v>0</v>
      </c>
      <c r="AR104" s="34">
        <v>0</v>
      </c>
      <c r="AS104" s="73"/>
      <c r="AT104" s="211"/>
      <c r="AU104" s="101" t="s">
        <v>73</v>
      </c>
      <c r="AV104" s="109">
        <f>((1-10^(-AH113))/(1-10^(-AH108))*100)-70</f>
        <v>18.917077118584359</v>
      </c>
      <c r="AX104" s="94"/>
    </row>
    <row r="105" spans="1:50" s="67" customFormat="1" ht="15" customHeight="1" x14ac:dyDescent="0.2">
      <c r="B105" s="197" t="s">
        <v>9</v>
      </c>
      <c r="C105" s="15" t="s">
        <v>25</v>
      </c>
      <c r="D105" s="170">
        <v>53.273333333333333</v>
      </c>
      <c r="E105" s="171">
        <v>44.686666666666667</v>
      </c>
      <c r="F105" s="171">
        <v>22.603333333333335</v>
      </c>
      <c r="G105" s="172">
        <v>0.90666666666666673</v>
      </c>
      <c r="H105" s="69"/>
      <c r="I105" s="38" t="s">
        <v>25</v>
      </c>
      <c r="J105" s="102">
        <v>6</v>
      </c>
      <c r="K105" s="98">
        <f t="shared" si="29"/>
        <v>53.273333333333333</v>
      </c>
      <c r="L105" s="98">
        <f t="shared" si="25"/>
        <v>44.686666666666667</v>
      </c>
      <c r="M105" s="98">
        <f t="shared" si="26"/>
        <v>22.603333333333335</v>
      </c>
      <c r="N105" s="114">
        <v>0</v>
      </c>
      <c r="O105" s="111">
        <v>0</v>
      </c>
      <c r="P105" s="111">
        <v>0</v>
      </c>
      <c r="Q105" s="112">
        <v>0</v>
      </c>
      <c r="R105" s="73"/>
      <c r="S105" s="211"/>
      <c r="T105" s="52" t="s">
        <v>74</v>
      </c>
      <c r="U105" s="110">
        <f>((1-10^(-G111))/(1-10^(-G102))*100)-70</f>
        <v>19.302966091269226</v>
      </c>
      <c r="W105" s="94"/>
      <c r="Y105" s="197" t="s">
        <v>9</v>
      </c>
      <c r="Z105" s="15" t="s">
        <v>25</v>
      </c>
      <c r="AA105" s="170">
        <v>53.273333333333333</v>
      </c>
      <c r="AB105" s="171">
        <v>44.686666666666667</v>
      </c>
      <c r="AC105" s="171">
        <v>22.603333333333335</v>
      </c>
      <c r="AD105" s="170">
        <v>0</v>
      </c>
      <c r="AE105" s="171">
        <v>0</v>
      </c>
      <c r="AF105" s="171">
        <v>0</v>
      </c>
      <c r="AG105" s="171">
        <v>0</v>
      </c>
      <c r="AH105" s="172">
        <v>0.90666666666666673</v>
      </c>
      <c r="AI105" s="69"/>
      <c r="AJ105" s="38" t="s">
        <v>25</v>
      </c>
      <c r="AK105" s="102">
        <v>6</v>
      </c>
      <c r="AL105" s="98">
        <f t="shared" si="30"/>
        <v>53.273333333333333</v>
      </c>
      <c r="AM105" s="98">
        <f t="shared" si="27"/>
        <v>44.686666666666667</v>
      </c>
      <c r="AN105" s="98">
        <f t="shared" si="28"/>
        <v>22.603333333333335</v>
      </c>
      <c r="AO105" s="55">
        <v>0</v>
      </c>
      <c r="AP105" s="33">
        <v>0</v>
      </c>
      <c r="AQ105" s="33">
        <v>0</v>
      </c>
      <c r="AR105" s="34">
        <v>0</v>
      </c>
      <c r="AS105" s="73"/>
      <c r="AT105" s="211"/>
      <c r="AU105" s="56" t="s">
        <v>74</v>
      </c>
      <c r="AV105" s="110">
        <f>((1-10^(-AH111))/(1-10^(-AH102))*100)-70</f>
        <v>19.302966091269226</v>
      </c>
      <c r="AX105" s="94"/>
    </row>
    <row r="106" spans="1:50" s="67" customFormat="1" ht="15" customHeight="1" thickBot="1" x14ac:dyDescent="0.25">
      <c r="B106" s="197" t="s">
        <v>85</v>
      </c>
      <c r="C106" s="16" t="s">
        <v>0</v>
      </c>
      <c r="D106" s="173">
        <v>59.949999999999996</v>
      </c>
      <c r="E106" s="174">
        <v>-22.830000000000002</v>
      </c>
      <c r="F106" s="174">
        <v>-29.356666666666669</v>
      </c>
      <c r="G106" s="175">
        <v>0.77333333333333343</v>
      </c>
      <c r="H106" s="69"/>
      <c r="I106" s="39" t="s">
        <v>0</v>
      </c>
      <c r="J106" s="102">
        <v>7</v>
      </c>
      <c r="K106" s="98">
        <f t="shared" si="29"/>
        <v>59.949999999999996</v>
      </c>
      <c r="L106" s="98">
        <f t="shared" si="25"/>
        <v>-22.830000000000002</v>
      </c>
      <c r="M106" s="98">
        <f t="shared" si="26"/>
        <v>-29.356666666666669</v>
      </c>
      <c r="N106" s="104">
        <f>$AH106</f>
        <v>0.77333333333333343</v>
      </c>
      <c r="O106" s="111">
        <v>0</v>
      </c>
      <c r="P106" s="111">
        <v>0</v>
      </c>
      <c r="Q106" s="112">
        <v>0</v>
      </c>
      <c r="R106" s="73"/>
      <c r="S106" s="212"/>
      <c r="T106" s="53" t="s">
        <v>75</v>
      </c>
      <c r="U106" s="113">
        <f>((1-10^(-G116))/(1-10^(-G115))*100)-70</f>
        <v>21.428581676846861</v>
      </c>
      <c r="W106" s="94"/>
      <c r="Y106" s="197" t="s">
        <v>85</v>
      </c>
      <c r="Z106" s="16" t="s">
        <v>0</v>
      </c>
      <c r="AA106" s="170">
        <v>59.949999999999996</v>
      </c>
      <c r="AB106" s="171">
        <v>-22.830000000000002</v>
      </c>
      <c r="AC106" s="171">
        <v>-29.356666666666669</v>
      </c>
      <c r="AD106" s="170">
        <v>0</v>
      </c>
      <c r="AE106" s="171">
        <v>0</v>
      </c>
      <c r="AF106" s="171">
        <v>0</v>
      </c>
      <c r="AG106" s="171">
        <v>0</v>
      </c>
      <c r="AH106" s="172">
        <v>0.77333333333333343</v>
      </c>
      <c r="AI106" s="69"/>
      <c r="AJ106" s="39" t="s">
        <v>0</v>
      </c>
      <c r="AK106" s="102">
        <v>7</v>
      </c>
      <c r="AL106" s="98">
        <f t="shared" si="30"/>
        <v>59.949999999999996</v>
      </c>
      <c r="AM106" s="98">
        <f t="shared" si="27"/>
        <v>-22.830000000000002</v>
      </c>
      <c r="AN106" s="98">
        <f t="shared" si="28"/>
        <v>-29.356666666666669</v>
      </c>
      <c r="AO106" s="104">
        <f>$AH106</f>
        <v>0.77333333333333343</v>
      </c>
      <c r="AP106" s="111">
        <v>0</v>
      </c>
      <c r="AQ106" s="111">
        <v>0</v>
      </c>
      <c r="AR106" s="112">
        <v>0</v>
      </c>
      <c r="AS106" s="73"/>
      <c r="AT106" s="212"/>
      <c r="AU106" s="57" t="s">
        <v>75</v>
      </c>
      <c r="AV106" s="113">
        <f>((1-10^(-AH116))/(1-10^(-AH115))*100)-70</f>
        <v>21.428581676846861</v>
      </c>
      <c r="AX106" s="94"/>
    </row>
    <row r="107" spans="1:50" s="67" customFormat="1" ht="15" customHeight="1" x14ac:dyDescent="0.2">
      <c r="B107" s="198" t="s">
        <v>10</v>
      </c>
      <c r="C107" s="17" t="s">
        <v>26</v>
      </c>
      <c r="D107" s="176">
        <v>84.263333333333335</v>
      </c>
      <c r="E107" s="177">
        <v>0.15333333333333335</v>
      </c>
      <c r="F107" s="177">
        <v>0.80333333333333334</v>
      </c>
      <c r="G107" s="178">
        <v>0</v>
      </c>
      <c r="H107" s="69"/>
      <c r="I107" s="40" t="s">
        <v>26</v>
      </c>
      <c r="J107" s="102">
        <v>8</v>
      </c>
      <c r="K107" s="98">
        <f t="shared" si="29"/>
        <v>84.263333333333335</v>
      </c>
      <c r="L107" s="98">
        <f t="shared" si="25"/>
        <v>0.15333333333333335</v>
      </c>
      <c r="M107" s="98">
        <f t="shared" si="26"/>
        <v>0.80333333333333334</v>
      </c>
      <c r="N107" s="114">
        <v>0</v>
      </c>
      <c r="O107" s="111">
        <v>0</v>
      </c>
      <c r="P107" s="111">
        <v>0</v>
      </c>
      <c r="Q107" s="112">
        <v>0</v>
      </c>
      <c r="R107" s="73"/>
      <c r="S107" s="213" t="s">
        <v>66</v>
      </c>
      <c r="T107" s="215" t="s">
        <v>42</v>
      </c>
      <c r="U107" s="205">
        <f>MAX(U99:U102)-MIN(U99:U102)</f>
        <v>1.9908029586120222</v>
      </c>
      <c r="W107" s="94"/>
      <c r="Y107" s="198" t="s">
        <v>10</v>
      </c>
      <c r="Z107" s="17" t="s">
        <v>26</v>
      </c>
      <c r="AA107" s="176">
        <v>84.263333333333335</v>
      </c>
      <c r="AB107" s="177">
        <v>0.15333333333333335</v>
      </c>
      <c r="AC107" s="177">
        <v>0.80333333333333334</v>
      </c>
      <c r="AD107" s="192">
        <v>0</v>
      </c>
      <c r="AE107" s="177">
        <v>0</v>
      </c>
      <c r="AF107" s="177">
        <v>0</v>
      </c>
      <c r="AG107" s="177">
        <v>0</v>
      </c>
      <c r="AH107" s="178">
        <v>0</v>
      </c>
      <c r="AI107" s="69"/>
      <c r="AJ107" s="40" t="s">
        <v>26</v>
      </c>
      <c r="AK107" s="102">
        <v>8</v>
      </c>
      <c r="AL107" s="98">
        <f t="shared" si="30"/>
        <v>84.263333333333335</v>
      </c>
      <c r="AM107" s="98">
        <f t="shared" si="27"/>
        <v>0.15333333333333335</v>
      </c>
      <c r="AN107" s="98">
        <f t="shared" si="28"/>
        <v>0.80333333333333334</v>
      </c>
      <c r="AO107" s="114">
        <v>0</v>
      </c>
      <c r="AP107" s="111">
        <v>0</v>
      </c>
      <c r="AQ107" s="111">
        <v>0</v>
      </c>
      <c r="AR107" s="112">
        <v>0</v>
      </c>
      <c r="AS107" s="73"/>
      <c r="AT107" s="213" t="s">
        <v>66</v>
      </c>
      <c r="AU107" s="203" t="s">
        <v>42</v>
      </c>
      <c r="AV107" s="205">
        <f>MAX(AV99:AV102)-MIN(AV99:AV102)</f>
        <v>1.9908029586120222</v>
      </c>
      <c r="AX107" s="94"/>
    </row>
    <row r="108" spans="1:50" s="67" customFormat="1" ht="15" customHeight="1" x14ac:dyDescent="0.2">
      <c r="B108" s="198" t="s">
        <v>81</v>
      </c>
      <c r="C108" s="18" t="s">
        <v>1</v>
      </c>
      <c r="D108" s="179">
        <v>54.839999999999996</v>
      </c>
      <c r="E108" s="180">
        <v>47.443333333333328</v>
      </c>
      <c r="F108" s="180">
        <v>-2.5366666666666666</v>
      </c>
      <c r="G108" s="181">
        <v>0.86333333333333329</v>
      </c>
      <c r="H108" s="69"/>
      <c r="I108" s="41" t="s">
        <v>1</v>
      </c>
      <c r="J108" s="102">
        <v>9</v>
      </c>
      <c r="K108" s="98">
        <f t="shared" si="29"/>
        <v>54.839999999999996</v>
      </c>
      <c r="L108" s="98">
        <f t="shared" si="25"/>
        <v>47.443333333333328</v>
      </c>
      <c r="M108" s="98">
        <f t="shared" si="26"/>
        <v>-2.5366666666666666</v>
      </c>
      <c r="N108" s="114">
        <v>0</v>
      </c>
      <c r="O108" s="104">
        <f>$AH108</f>
        <v>0.86333333333333329</v>
      </c>
      <c r="P108" s="111">
        <v>0</v>
      </c>
      <c r="Q108" s="112">
        <v>0</v>
      </c>
      <c r="R108" s="73"/>
      <c r="S108" s="214"/>
      <c r="T108" s="216"/>
      <c r="U108" s="206"/>
      <c r="W108" s="94"/>
      <c r="Y108" s="198" t="s">
        <v>81</v>
      </c>
      <c r="Z108" s="18" t="s">
        <v>1</v>
      </c>
      <c r="AA108" s="179">
        <v>54.839999999999996</v>
      </c>
      <c r="AB108" s="180">
        <v>47.443333333333328</v>
      </c>
      <c r="AC108" s="180">
        <v>-2.5366666666666666</v>
      </c>
      <c r="AD108" s="193">
        <v>0</v>
      </c>
      <c r="AE108" s="180">
        <v>0</v>
      </c>
      <c r="AF108" s="180">
        <v>0</v>
      </c>
      <c r="AG108" s="180">
        <v>0</v>
      </c>
      <c r="AH108" s="181">
        <v>0.86333333333333329</v>
      </c>
      <c r="AI108" s="69"/>
      <c r="AJ108" s="41" t="s">
        <v>1</v>
      </c>
      <c r="AK108" s="102">
        <v>9</v>
      </c>
      <c r="AL108" s="98">
        <f t="shared" si="30"/>
        <v>54.839999999999996</v>
      </c>
      <c r="AM108" s="98">
        <f t="shared" si="27"/>
        <v>47.443333333333328</v>
      </c>
      <c r="AN108" s="98">
        <f t="shared" si="28"/>
        <v>-2.5366666666666666</v>
      </c>
      <c r="AO108" s="114">
        <v>0</v>
      </c>
      <c r="AP108" s="104">
        <f>$AH108</f>
        <v>0.86333333333333329</v>
      </c>
      <c r="AQ108" s="111">
        <v>0</v>
      </c>
      <c r="AR108" s="112">
        <v>0</v>
      </c>
      <c r="AS108" s="73"/>
      <c r="AT108" s="214"/>
      <c r="AU108" s="204"/>
      <c r="AV108" s="206"/>
      <c r="AX108" s="94"/>
    </row>
    <row r="109" spans="1:50" s="67" customFormat="1" ht="15" customHeight="1" x14ac:dyDescent="0.2">
      <c r="B109" s="198" t="s">
        <v>82</v>
      </c>
      <c r="C109" s="19" t="s">
        <v>27</v>
      </c>
      <c r="D109" s="179">
        <v>59.85</v>
      </c>
      <c r="E109" s="180">
        <v>0.57666666666666666</v>
      </c>
      <c r="F109" s="180">
        <v>1.8833333333333335</v>
      </c>
      <c r="G109" s="181">
        <v>0.40333333333333332</v>
      </c>
      <c r="H109" s="69"/>
      <c r="I109" s="42" t="s">
        <v>27</v>
      </c>
      <c r="J109" s="102">
        <v>10</v>
      </c>
      <c r="K109" s="98">
        <f t="shared" si="29"/>
        <v>59.85</v>
      </c>
      <c r="L109" s="98">
        <f t="shared" si="25"/>
        <v>0.57666666666666666</v>
      </c>
      <c r="M109" s="98">
        <f t="shared" si="26"/>
        <v>1.8833333333333335</v>
      </c>
      <c r="N109" s="114">
        <v>0</v>
      </c>
      <c r="O109" s="111">
        <v>0</v>
      </c>
      <c r="P109" s="111">
        <v>0</v>
      </c>
      <c r="Q109" s="104">
        <f>$AH109</f>
        <v>0.40333333333333332</v>
      </c>
      <c r="R109" s="73"/>
      <c r="W109" s="94"/>
      <c r="Y109" s="198" t="s">
        <v>82</v>
      </c>
      <c r="Z109" s="19" t="s">
        <v>27</v>
      </c>
      <c r="AA109" s="179">
        <v>59.85</v>
      </c>
      <c r="AB109" s="180">
        <v>0.57666666666666666</v>
      </c>
      <c r="AC109" s="180">
        <v>1.8833333333333335</v>
      </c>
      <c r="AD109" s="193">
        <v>0</v>
      </c>
      <c r="AE109" s="180">
        <v>0</v>
      </c>
      <c r="AF109" s="180">
        <v>0</v>
      </c>
      <c r="AG109" s="180">
        <v>0</v>
      </c>
      <c r="AH109" s="181">
        <v>0.40333333333333332</v>
      </c>
      <c r="AI109" s="69"/>
      <c r="AJ109" s="42" t="s">
        <v>27</v>
      </c>
      <c r="AK109" s="102">
        <v>10</v>
      </c>
      <c r="AL109" s="98">
        <f t="shared" si="30"/>
        <v>59.85</v>
      </c>
      <c r="AM109" s="98">
        <f t="shared" si="27"/>
        <v>0.57666666666666666</v>
      </c>
      <c r="AN109" s="98">
        <f t="shared" si="28"/>
        <v>1.8833333333333335</v>
      </c>
      <c r="AO109" s="114">
        <v>0</v>
      </c>
      <c r="AP109" s="111">
        <v>0</v>
      </c>
      <c r="AQ109" s="111">
        <v>0</v>
      </c>
      <c r="AR109" s="104">
        <f>$AH109</f>
        <v>0.40333333333333332</v>
      </c>
      <c r="AS109" s="73"/>
      <c r="AU109" s="115"/>
      <c r="AX109" s="94"/>
    </row>
    <row r="110" spans="1:50" s="67" customFormat="1" ht="15" customHeight="1" x14ac:dyDescent="0.2">
      <c r="B110" s="198" t="s">
        <v>83</v>
      </c>
      <c r="C110" s="20" t="s">
        <v>28</v>
      </c>
      <c r="D110" s="179">
        <v>63.923333333333339</v>
      </c>
      <c r="E110" s="180">
        <v>-19.283333333333335</v>
      </c>
      <c r="F110" s="180">
        <v>-24.503333333333334</v>
      </c>
      <c r="G110" s="181">
        <v>0.59</v>
      </c>
      <c r="H110" s="69"/>
      <c r="I110" s="43" t="s">
        <v>28</v>
      </c>
      <c r="J110" s="102">
        <v>11</v>
      </c>
      <c r="K110" s="98">
        <f t="shared" si="29"/>
        <v>63.923333333333339</v>
      </c>
      <c r="L110" s="98">
        <f t="shared" si="25"/>
        <v>-19.283333333333335</v>
      </c>
      <c r="M110" s="98">
        <f t="shared" si="26"/>
        <v>-24.503333333333334</v>
      </c>
      <c r="N110" s="104">
        <f>$AH110</f>
        <v>0.59</v>
      </c>
      <c r="O110" s="111">
        <v>0</v>
      </c>
      <c r="P110" s="111">
        <v>0</v>
      </c>
      <c r="Q110" s="112">
        <v>0</v>
      </c>
      <c r="R110" s="73"/>
      <c r="S110" s="207" t="s">
        <v>64</v>
      </c>
      <c r="T110" s="116" t="s">
        <v>23</v>
      </c>
      <c r="U110" s="117">
        <f>SQRT((E103-(E107-(((D107-D103)/(D107-D120))*(E107-E120))))^2+(F103-(F107-(((D107-D103)/(D107-D120))*(F107-F120))))^2)</f>
        <v>0.47616289726647276</v>
      </c>
      <c r="W110" s="94"/>
      <c r="Y110" s="198" t="s">
        <v>83</v>
      </c>
      <c r="Z110" s="20" t="s">
        <v>28</v>
      </c>
      <c r="AA110" s="179">
        <v>63.923333333333339</v>
      </c>
      <c r="AB110" s="180">
        <v>-19.283333333333335</v>
      </c>
      <c r="AC110" s="180">
        <v>-24.503333333333334</v>
      </c>
      <c r="AD110" s="193">
        <v>0</v>
      </c>
      <c r="AE110" s="180">
        <v>0</v>
      </c>
      <c r="AF110" s="180">
        <v>0</v>
      </c>
      <c r="AG110" s="180">
        <v>0</v>
      </c>
      <c r="AH110" s="181">
        <v>0.59</v>
      </c>
      <c r="AI110" s="69"/>
      <c r="AJ110" s="43" t="s">
        <v>28</v>
      </c>
      <c r="AK110" s="102">
        <v>11</v>
      </c>
      <c r="AL110" s="98">
        <f t="shared" si="30"/>
        <v>63.923333333333339</v>
      </c>
      <c r="AM110" s="98">
        <f t="shared" si="27"/>
        <v>-19.283333333333335</v>
      </c>
      <c r="AN110" s="98">
        <f t="shared" si="28"/>
        <v>-24.503333333333334</v>
      </c>
      <c r="AO110" s="104">
        <f>$AH110</f>
        <v>0.59</v>
      </c>
      <c r="AP110" s="111">
        <v>0</v>
      </c>
      <c r="AQ110" s="111">
        <v>0</v>
      </c>
      <c r="AR110" s="112">
        <v>0</v>
      </c>
      <c r="AS110" s="73"/>
      <c r="AT110" s="207" t="s">
        <v>64</v>
      </c>
      <c r="AU110" s="118" t="s">
        <v>23</v>
      </c>
      <c r="AV110" s="117">
        <f>SQRT((AB103-(AB107-(((AA107-AA103)/(AA107-AA120))*(AB107-AB120))))^2+(AC103-(AC107-(((AA107-AA103)/(AA107-AA120))*(AC107-AC120))))^2)</f>
        <v>0.47616289726647276</v>
      </c>
      <c r="AX110" s="94"/>
    </row>
    <row r="111" spans="1:50" s="67" customFormat="1" ht="15" customHeight="1" x14ac:dyDescent="0.2">
      <c r="B111" s="198" t="s">
        <v>11</v>
      </c>
      <c r="C111" s="21" t="s">
        <v>29</v>
      </c>
      <c r="D111" s="179">
        <v>81.02</v>
      </c>
      <c r="E111" s="180">
        <v>-4.6333333333333337</v>
      </c>
      <c r="F111" s="180">
        <v>49.126666666666665</v>
      </c>
      <c r="G111" s="181">
        <v>0.62333333333333341</v>
      </c>
      <c r="H111" s="69"/>
      <c r="I111" s="44" t="s">
        <v>29</v>
      </c>
      <c r="J111" s="102">
        <v>12</v>
      </c>
      <c r="K111" s="98">
        <f t="shared" si="29"/>
        <v>81.02</v>
      </c>
      <c r="L111" s="98">
        <f t="shared" si="25"/>
        <v>-4.6333333333333337</v>
      </c>
      <c r="M111" s="98">
        <f t="shared" si="26"/>
        <v>49.126666666666665</v>
      </c>
      <c r="N111" s="114">
        <v>0</v>
      </c>
      <c r="O111" s="111">
        <v>0</v>
      </c>
      <c r="P111" s="104">
        <f>$AH111</f>
        <v>0.62333333333333341</v>
      </c>
      <c r="Q111" s="112">
        <v>0</v>
      </c>
      <c r="R111" s="73"/>
      <c r="S111" s="208"/>
      <c r="T111" s="119" t="s">
        <v>24</v>
      </c>
      <c r="U111" s="110">
        <f>SQRT((E104-(E107-(((D107-D104)/(D107-D120))*(E107-E120))))^2+(F104-(F107-((D107-D104)/(D107-D120)*(F107-F120))))^2)</f>
        <v>0.33191709661783636</v>
      </c>
      <c r="W111" s="94"/>
      <c r="Y111" s="198" t="s">
        <v>11</v>
      </c>
      <c r="Z111" s="21" t="s">
        <v>29</v>
      </c>
      <c r="AA111" s="179">
        <v>81.02</v>
      </c>
      <c r="AB111" s="180">
        <v>-4.6333333333333337</v>
      </c>
      <c r="AC111" s="180">
        <v>49.126666666666665</v>
      </c>
      <c r="AD111" s="193">
        <v>0</v>
      </c>
      <c r="AE111" s="180">
        <v>0</v>
      </c>
      <c r="AF111" s="180">
        <v>0</v>
      </c>
      <c r="AG111" s="180">
        <v>0</v>
      </c>
      <c r="AH111" s="181">
        <v>0.62333333333333341</v>
      </c>
      <c r="AI111" s="69"/>
      <c r="AJ111" s="44" t="s">
        <v>29</v>
      </c>
      <c r="AK111" s="102">
        <v>12</v>
      </c>
      <c r="AL111" s="98">
        <f t="shared" si="30"/>
        <v>81.02</v>
      </c>
      <c r="AM111" s="98">
        <f t="shared" si="27"/>
        <v>-4.6333333333333337</v>
      </c>
      <c r="AN111" s="98">
        <f t="shared" si="28"/>
        <v>49.126666666666665</v>
      </c>
      <c r="AO111" s="114">
        <v>0</v>
      </c>
      <c r="AP111" s="111">
        <v>0</v>
      </c>
      <c r="AQ111" s="104">
        <f>$AH111</f>
        <v>0.62333333333333341</v>
      </c>
      <c r="AR111" s="112">
        <v>0</v>
      </c>
      <c r="AS111" s="73"/>
      <c r="AT111" s="208"/>
      <c r="AU111" s="120" t="s">
        <v>24</v>
      </c>
      <c r="AV111" s="110">
        <f>SQRT((AB104-(AB107-(((AA107-AA104)/(AA107-AA120))*(AB107-AB120))))^2+(AC104-(AC107-((AA107-AA104)/(AA107-AA120)*(AC107-AC120))))^2)</f>
        <v>0.33191709661783636</v>
      </c>
      <c r="AX111" s="94"/>
    </row>
    <row r="112" spans="1:50" s="67" customFormat="1" ht="15" customHeight="1" x14ac:dyDescent="0.2">
      <c r="B112" s="198" t="s">
        <v>12</v>
      </c>
      <c r="C112" s="21" t="s">
        <v>30</v>
      </c>
      <c r="D112" s="179">
        <v>82.446666666666673</v>
      </c>
      <c r="E112" s="180">
        <v>-3.7833333333333332</v>
      </c>
      <c r="F112" s="180">
        <v>32.82</v>
      </c>
      <c r="G112" s="181">
        <v>0.36333333333333329</v>
      </c>
      <c r="H112" s="69"/>
      <c r="I112" s="44" t="s">
        <v>30</v>
      </c>
      <c r="J112" s="102">
        <v>13</v>
      </c>
      <c r="K112" s="98">
        <f t="shared" si="29"/>
        <v>82.446666666666673</v>
      </c>
      <c r="L112" s="98">
        <f t="shared" si="25"/>
        <v>-3.7833333333333332</v>
      </c>
      <c r="M112" s="98">
        <f t="shared" si="26"/>
        <v>32.82</v>
      </c>
      <c r="N112" s="114">
        <v>0</v>
      </c>
      <c r="O112" s="111">
        <v>0</v>
      </c>
      <c r="P112" s="104">
        <f>$AH112</f>
        <v>0.36333333333333329</v>
      </c>
      <c r="Q112" s="112">
        <v>0</v>
      </c>
      <c r="R112" s="73"/>
      <c r="S112" s="209"/>
      <c r="T112" s="121" t="s">
        <v>32</v>
      </c>
      <c r="U112" s="122">
        <f>SQRT((E114-(E107-(((D107-D114)/(D107-D120))*(E107-E120))))^2+(F114-(F107-((D107-D114)/(D107-D120)*(F107-F120))))^2)</f>
        <v>0.99988316755744555</v>
      </c>
      <c r="W112" s="94"/>
      <c r="Y112" s="198" t="s">
        <v>12</v>
      </c>
      <c r="Z112" s="21" t="s">
        <v>30</v>
      </c>
      <c r="AA112" s="179">
        <v>82.446666666666673</v>
      </c>
      <c r="AB112" s="180">
        <v>-3.7833333333333332</v>
      </c>
      <c r="AC112" s="180">
        <v>32.82</v>
      </c>
      <c r="AD112" s="193">
        <v>0</v>
      </c>
      <c r="AE112" s="180">
        <v>0</v>
      </c>
      <c r="AF112" s="180">
        <v>0</v>
      </c>
      <c r="AG112" s="180">
        <v>0</v>
      </c>
      <c r="AH112" s="181">
        <v>0.36333333333333329</v>
      </c>
      <c r="AI112" s="69"/>
      <c r="AJ112" s="44" t="s">
        <v>30</v>
      </c>
      <c r="AK112" s="102">
        <v>13</v>
      </c>
      <c r="AL112" s="98">
        <f t="shared" si="30"/>
        <v>82.446666666666673</v>
      </c>
      <c r="AM112" s="98">
        <f t="shared" si="27"/>
        <v>-3.7833333333333332</v>
      </c>
      <c r="AN112" s="98">
        <f t="shared" si="28"/>
        <v>32.82</v>
      </c>
      <c r="AO112" s="114">
        <v>0</v>
      </c>
      <c r="AP112" s="111">
        <v>0</v>
      </c>
      <c r="AQ112" s="104">
        <f>$AH112</f>
        <v>0.36333333333333329</v>
      </c>
      <c r="AR112" s="112">
        <v>0</v>
      </c>
      <c r="AS112" s="73"/>
      <c r="AT112" s="209"/>
      <c r="AU112" s="123" t="s">
        <v>32</v>
      </c>
      <c r="AV112" s="122">
        <f>SQRT((AB114-(AB107-(((AA107-AA114)/(AA107-AA120))*(AB107-AB120))))^2+(AC114-(AC107-((AA107-AA114)/(AA107-AA120)*(AC107-AC120))))^2)</f>
        <v>0.99988316755744555</v>
      </c>
      <c r="AX112" s="94"/>
    </row>
    <row r="113" spans="2:50" s="67" customFormat="1" ht="15" customHeight="1" thickBot="1" x14ac:dyDescent="0.25">
      <c r="B113" s="198" t="s">
        <v>84</v>
      </c>
      <c r="C113" s="22" t="s">
        <v>31</v>
      </c>
      <c r="D113" s="182">
        <v>59.436666666666667</v>
      </c>
      <c r="E113" s="183">
        <v>38.36</v>
      </c>
      <c r="F113" s="183">
        <v>-2.8533333333333335</v>
      </c>
      <c r="G113" s="184">
        <v>0.6333333333333333</v>
      </c>
      <c r="H113" s="69"/>
      <c r="I113" s="45" t="s">
        <v>31</v>
      </c>
      <c r="J113" s="102">
        <v>14</v>
      </c>
      <c r="K113" s="98">
        <f t="shared" si="29"/>
        <v>59.436666666666667</v>
      </c>
      <c r="L113" s="98">
        <f t="shared" si="25"/>
        <v>38.36</v>
      </c>
      <c r="M113" s="98">
        <f t="shared" si="26"/>
        <v>-2.8533333333333335</v>
      </c>
      <c r="N113" s="114">
        <v>0</v>
      </c>
      <c r="O113" s="104">
        <f>$AH113</f>
        <v>0.6333333333333333</v>
      </c>
      <c r="P113" s="111">
        <v>0</v>
      </c>
      <c r="Q113" s="112">
        <v>0</v>
      </c>
      <c r="R113" s="73"/>
      <c r="S113" s="124"/>
      <c r="T113" s="73"/>
      <c r="U113" s="73"/>
      <c r="W113" s="94"/>
      <c r="Y113" s="198" t="s">
        <v>84</v>
      </c>
      <c r="Z113" s="22" t="s">
        <v>31</v>
      </c>
      <c r="AA113" s="182">
        <v>59.436666666666667</v>
      </c>
      <c r="AB113" s="183">
        <v>38.36</v>
      </c>
      <c r="AC113" s="183">
        <v>-2.8533333333333335</v>
      </c>
      <c r="AD113" s="194">
        <v>0</v>
      </c>
      <c r="AE113" s="183">
        <v>0</v>
      </c>
      <c r="AF113" s="183">
        <v>0</v>
      </c>
      <c r="AG113" s="183">
        <v>0</v>
      </c>
      <c r="AH113" s="184">
        <v>0.6333333333333333</v>
      </c>
      <c r="AI113" s="69"/>
      <c r="AJ113" s="45" t="s">
        <v>31</v>
      </c>
      <c r="AK113" s="102">
        <v>14</v>
      </c>
      <c r="AL113" s="98">
        <f t="shared" si="30"/>
        <v>59.436666666666667</v>
      </c>
      <c r="AM113" s="98">
        <f t="shared" si="27"/>
        <v>38.36</v>
      </c>
      <c r="AN113" s="98">
        <f t="shared" si="28"/>
        <v>-2.8533333333333335</v>
      </c>
      <c r="AO113" s="114">
        <v>0</v>
      </c>
      <c r="AP113" s="104">
        <f>$AH113</f>
        <v>0.6333333333333333</v>
      </c>
      <c r="AQ113" s="111">
        <v>0</v>
      </c>
      <c r="AR113" s="112">
        <v>0</v>
      </c>
      <c r="AS113" s="73"/>
      <c r="AT113" s="124"/>
      <c r="AU113" s="125"/>
      <c r="AV113" s="73"/>
      <c r="AX113" s="94"/>
    </row>
    <row r="114" spans="2:50" s="67" customFormat="1" ht="15" customHeight="1" x14ac:dyDescent="0.2">
      <c r="B114" s="197" t="s">
        <v>13</v>
      </c>
      <c r="C114" s="23" t="s">
        <v>32</v>
      </c>
      <c r="D114" s="185">
        <v>53.70000000000001</v>
      </c>
      <c r="E114" s="186">
        <v>1.53</v>
      </c>
      <c r="F114" s="186">
        <v>1.0999999999999999</v>
      </c>
      <c r="G114" s="187">
        <v>0.54</v>
      </c>
      <c r="H114" s="69"/>
      <c r="I114" s="46" t="s">
        <v>32</v>
      </c>
      <c r="J114" s="102">
        <v>15</v>
      </c>
      <c r="K114" s="98">
        <f t="shared" si="29"/>
        <v>53.70000000000001</v>
      </c>
      <c r="L114" s="98">
        <f t="shared" si="25"/>
        <v>1.53</v>
      </c>
      <c r="M114" s="98">
        <f t="shared" si="26"/>
        <v>1.0999999999999999</v>
      </c>
      <c r="N114" s="114">
        <v>0</v>
      </c>
      <c r="O114" s="111">
        <v>0</v>
      </c>
      <c r="P114" s="111">
        <v>0</v>
      </c>
      <c r="Q114" s="112">
        <v>0</v>
      </c>
      <c r="R114" s="73"/>
      <c r="S114" s="207" t="s">
        <v>65</v>
      </c>
      <c r="T114" s="126" t="s">
        <v>0</v>
      </c>
      <c r="U114" s="127">
        <f>SQRT(($AB$244-D106)^2+($AC$244-E106)^2+($AH$244-F106)^2)</f>
        <v>3.7795869850788941</v>
      </c>
      <c r="W114" s="94"/>
      <c r="Y114" s="197" t="s">
        <v>13</v>
      </c>
      <c r="Z114" s="23" t="s">
        <v>32</v>
      </c>
      <c r="AA114" s="170">
        <v>53.70000000000001</v>
      </c>
      <c r="AB114" s="171">
        <v>1.53</v>
      </c>
      <c r="AC114" s="171">
        <v>1.0999999999999999</v>
      </c>
      <c r="AD114" s="170">
        <v>0</v>
      </c>
      <c r="AE114" s="171">
        <v>0</v>
      </c>
      <c r="AF114" s="171">
        <v>0</v>
      </c>
      <c r="AG114" s="171">
        <v>0</v>
      </c>
      <c r="AH114" s="172">
        <v>0.54</v>
      </c>
      <c r="AI114" s="69"/>
      <c r="AJ114" s="46" t="s">
        <v>32</v>
      </c>
      <c r="AK114" s="102">
        <v>15</v>
      </c>
      <c r="AL114" s="98">
        <f t="shared" si="30"/>
        <v>53.70000000000001</v>
      </c>
      <c r="AM114" s="98">
        <f t="shared" si="27"/>
        <v>1.53</v>
      </c>
      <c r="AN114" s="98">
        <f t="shared" si="28"/>
        <v>1.0999999999999999</v>
      </c>
      <c r="AO114" s="114">
        <v>0</v>
      </c>
      <c r="AP114" s="111">
        <v>0</v>
      </c>
      <c r="AQ114" s="111">
        <v>0</v>
      </c>
      <c r="AR114" s="112">
        <v>0</v>
      </c>
      <c r="AS114" s="73"/>
      <c r="AT114" s="207" t="s">
        <v>65</v>
      </c>
      <c r="AU114" s="128" t="s">
        <v>0</v>
      </c>
      <c r="AV114" s="127">
        <f>SQRT(($AB$244-AA106)^2+($AC$244-AB106)^2+($AH$244-AC106)^2)</f>
        <v>3.7795869850788941</v>
      </c>
      <c r="AX114" s="94"/>
    </row>
    <row r="115" spans="2:50" s="67" customFormat="1" ht="15" customHeight="1" x14ac:dyDescent="0.2">
      <c r="B115" s="197" t="s">
        <v>14</v>
      </c>
      <c r="C115" s="24" t="s">
        <v>33</v>
      </c>
      <c r="D115" s="170">
        <v>35.306666666666665</v>
      </c>
      <c r="E115" s="171">
        <v>1.33</v>
      </c>
      <c r="F115" s="171">
        <v>3.1566666666666667</v>
      </c>
      <c r="G115" s="172">
        <v>1.0566666666666666</v>
      </c>
      <c r="H115" s="69"/>
      <c r="I115" s="47" t="s">
        <v>33</v>
      </c>
      <c r="J115" s="102">
        <v>16</v>
      </c>
      <c r="K115" s="98">
        <f t="shared" si="29"/>
        <v>35.306666666666665</v>
      </c>
      <c r="L115" s="98">
        <f t="shared" si="25"/>
        <v>1.33</v>
      </c>
      <c r="M115" s="98">
        <f t="shared" si="26"/>
        <v>3.1566666666666667</v>
      </c>
      <c r="N115" s="114">
        <v>0</v>
      </c>
      <c r="O115" s="111">
        <v>0</v>
      </c>
      <c r="P115" s="111">
        <v>0</v>
      </c>
      <c r="Q115" s="104">
        <f>$AH115</f>
        <v>1.0566666666666666</v>
      </c>
      <c r="R115" s="73"/>
      <c r="S115" s="208"/>
      <c r="T115" s="129" t="s">
        <v>1</v>
      </c>
      <c r="U115" s="130">
        <f>SQRT(($AB$245-D108)^2+($AC$245-E108)^2+($AH$245-F108)^2)</f>
        <v>3.8630931763146545</v>
      </c>
      <c r="W115" s="94"/>
      <c r="Y115" s="197" t="s">
        <v>14</v>
      </c>
      <c r="Z115" s="24" t="s">
        <v>33</v>
      </c>
      <c r="AA115" s="170">
        <v>35.306666666666665</v>
      </c>
      <c r="AB115" s="171">
        <v>1.33</v>
      </c>
      <c r="AC115" s="171">
        <v>3.1566666666666667</v>
      </c>
      <c r="AD115" s="170">
        <v>0</v>
      </c>
      <c r="AE115" s="171">
        <v>0</v>
      </c>
      <c r="AF115" s="171">
        <v>0</v>
      </c>
      <c r="AG115" s="171">
        <v>0</v>
      </c>
      <c r="AH115" s="172">
        <v>1.0566666666666666</v>
      </c>
      <c r="AI115" s="69"/>
      <c r="AJ115" s="47" t="s">
        <v>33</v>
      </c>
      <c r="AK115" s="102">
        <v>16</v>
      </c>
      <c r="AL115" s="98">
        <f t="shared" si="30"/>
        <v>35.306666666666665</v>
      </c>
      <c r="AM115" s="98">
        <f t="shared" si="27"/>
        <v>1.33</v>
      </c>
      <c r="AN115" s="98">
        <f t="shared" si="28"/>
        <v>3.1566666666666667</v>
      </c>
      <c r="AO115" s="114">
        <v>0</v>
      </c>
      <c r="AP115" s="111">
        <v>0</v>
      </c>
      <c r="AQ115" s="111">
        <v>0</v>
      </c>
      <c r="AR115" s="104">
        <f>$AH115</f>
        <v>1.0566666666666666</v>
      </c>
      <c r="AS115" s="73"/>
      <c r="AT115" s="208"/>
      <c r="AU115" s="131" t="s">
        <v>1</v>
      </c>
      <c r="AV115" s="130">
        <f>SQRT(($AB$245-AA108)^2+($AC$245-AB108)^2+($AH$245-AC108)^2)</f>
        <v>3.8630931763146545</v>
      </c>
      <c r="AX115" s="94"/>
    </row>
    <row r="116" spans="2:50" s="67" customFormat="1" ht="15" customHeight="1" x14ac:dyDescent="0.2">
      <c r="B116" s="197" t="s">
        <v>15</v>
      </c>
      <c r="C116" s="24" t="s">
        <v>34</v>
      </c>
      <c r="D116" s="170">
        <v>43.73</v>
      </c>
      <c r="E116" s="171">
        <v>1.0533333333333335</v>
      </c>
      <c r="F116" s="171">
        <v>2.5266666666666668</v>
      </c>
      <c r="G116" s="172">
        <v>0.77999999999999992</v>
      </c>
      <c r="H116" s="69"/>
      <c r="I116" s="48" t="s">
        <v>34</v>
      </c>
      <c r="J116" s="102">
        <v>17</v>
      </c>
      <c r="K116" s="98">
        <f t="shared" si="29"/>
        <v>43.73</v>
      </c>
      <c r="L116" s="98">
        <f t="shared" si="25"/>
        <v>1.0533333333333335</v>
      </c>
      <c r="M116" s="98">
        <f t="shared" si="26"/>
        <v>2.5266666666666668</v>
      </c>
      <c r="N116" s="114">
        <v>0</v>
      </c>
      <c r="O116" s="111">
        <v>0</v>
      </c>
      <c r="P116" s="111">
        <v>0</v>
      </c>
      <c r="Q116" s="104">
        <f>$AH116</f>
        <v>0.77999999999999992</v>
      </c>
      <c r="R116" s="73"/>
      <c r="S116" s="208"/>
      <c r="T116" s="132" t="s">
        <v>2</v>
      </c>
      <c r="U116" s="130">
        <f>SQRT(($AB$246-D102)^2+($AC$246-E102)^2+($AH$246-F102)^2)</f>
        <v>4.4482505924614237</v>
      </c>
      <c r="W116" s="94"/>
      <c r="Y116" s="197" t="s">
        <v>15</v>
      </c>
      <c r="Z116" s="24" t="s">
        <v>34</v>
      </c>
      <c r="AA116" s="170">
        <v>43.73</v>
      </c>
      <c r="AB116" s="171">
        <v>1.0533333333333335</v>
      </c>
      <c r="AC116" s="171">
        <v>2.5266666666666668</v>
      </c>
      <c r="AD116" s="170">
        <v>0</v>
      </c>
      <c r="AE116" s="171">
        <v>0</v>
      </c>
      <c r="AF116" s="171">
        <v>0</v>
      </c>
      <c r="AG116" s="171">
        <v>0</v>
      </c>
      <c r="AH116" s="172">
        <v>0.77999999999999992</v>
      </c>
      <c r="AI116" s="69"/>
      <c r="AJ116" s="48" t="s">
        <v>34</v>
      </c>
      <c r="AK116" s="102">
        <v>17</v>
      </c>
      <c r="AL116" s="98">
        <f t="shared" si="30"/>
        <v>43.73</v>
      </c>
      <c r="AM116" s="98">
        <f t="shared" si="27"/>
        <v>1.0533333333333335</v>
      </c>
      <c r="AN116" s="98">
        <f t="shared" si="28"/>
        <v>2.5266666666666668</v>
      </c>
      <c r="AO116" s="114">
        <v>0</v>
      </c>
      <c r="AP116" s="111">
        <v>0</v>
      </c>
      <c r="AQ116" s="111">
        <v>0</v>
      </c>
      <c r="AR116" s="104">
        <f>$AH116</f>
        <v>0.77999999999999992</v>
      </c>
      <c r="AS116" s="73"/>
      <c r="AT116" s="208"/>
      <c r="AU116" s="133" t="s">
        <v>2</v>
      </c>
      <c r="AV116" s="130">
        <f>SQRT(($AB$246-AA102)^2+($AC$246-AB102)^2+($AH$246-AC102)^2)</f>
        <v>4.4482505924614237</v>
      </c>
      <c r="AX116" s="94"/>
    </row>
    <row r="117" spans="2:50" s="67" customFormat="1" ht="15" customHeight="1" x14ac:dyDescent="0.2">
      <c r="B117" s="197" t="s">
        <v>16</v>
      </c>
      <c r="C117" s="25" t="s">
        <v>35</v>
      </c>
      <c r="D117" s="170">
        <v>70.633333333333326</v>
      </c>
      <c r="E117" s="171">
        <v>-12.99</v>
      </c>
      <c r="F117" s="171">
        <v>-15.596666666666666</v>
      </c>
      <c r="G117" s="172">
        <v>0.35333333333333333</v>
      </c>
      <c r="H117" s="69"/>
      <c r="I117" s="49" t="s">
        <v>35</v>
      </c>
      <c r="J117" s="102">
        <v>18</v>
      </c>
      <c r="K117" s="98">
        <f t="shared" si="29"/>
        <v>70.633333333333326</v>
      </c>
      <c r="L117" s="98">
        <f t="shared" si="25"/>
        <v>-12.99</v>
      </c>
      <c r="M117" s="98">
        <f t="shared" si="26"/>
        <v>-15.596666666666666</v>
      </c>
      <c r="N117" s="104">
        <f>$AH117</f>
        <v>0.35333333333333333</v>
      </c>
      <c r="O117" s="111">
        <v>0</v>
      </c>
      <c r="P117" s="111">
        <v>0</v>
      </c>
      <c r="Q117" s="112">
        <v>0</v>
      </c>
      <c r="R117" s="73"/>
      <c r="S117" s="208"/>
      <c r="T117" s="134" t="s">
        <v>39</v>
      </c>
      <c r="U117" s="130">
        <f>SQRT(($AB$247-D115)^2+($AC$247-E115)^2+($AH$247-F115)^2)</f>
        <v>1.1405359364010521</v>
      </c>
      <c r="W117" s="94"/>
      <c r="Y117" s="197" t="s">
        <v>16</v>
      </c>
      <c r="Z117" s="25" t="s">
        <v>35</v>
      </c>
      <c r="AA117" s="170">
        <v>70.633333333333326</v>
      </c>
      <c r="AB117" s="171">
        <v>-12.99</v>
      </c>
      <c r="AC117" s="171">
        <v>-15.596666666666666</v>
      </c>
      <c r="AD117" s="170">
        <v>0</v>
      </c>
      <c r="AE117" s="171">
        <v>0</v>
      </c>
      <c r="AF117" s="171">
        <v>0</v>
      </c>
      <c r="AG117" s="171">
        <v>0</v>
      </c>
      <c r="AH117" s="172">
        <v>0.35333333333333333</v>
      </c>
      <c r="AI117" s="69"/>
      <c r="AJ117" s="49" t="s">
        <v>35</v>
      </c>
      <c r="AK117" s="102">
        <v>18</v>
      </c>
      <c r="AL117" s="98">
        <f t="shared" si="30"/>
        <v>70.633333333333326</v>
      </c>
      <c r="AM117" s="98">
        <f t="shared" si="27"/>
        <v>-12.99</v>
      </c>
      <c r="AN117" s="98">
        <f t="shared" si="28"/>
        <v>-15.596666666666666</v>
      </c>
      <c r="AO117" s="104">
        <f>$AH117</f>
        <v>0.35333333333333333</v>
      </c>
      <c r="AP117" s="111">
        <v>0</v>
      </c>
      <c r="AQ117" s="111">
        <v>0</v>
      </c>
      <c r="AR117" s="112">
        <v>0</v>
      </c>
      <c r="AS117" s="73"/>
      <c r="AT117" s="208"/>
      <c r="AU117" s="135" t="s">
        <v>39</v>
      </c>
      <c r="AV117" s="130">
        <f>SQRT(($AB$247-AA115)^2+($AC$247-AB115)^2+($AH$247-AC115)^2)</f>
        <v>1.1405359364010521</v>
      </c>
      <c r="AX117" s="94"/>
    </row>
    <row r="118" spans="2:50" s="67" customFormat="1" ht="15" customHeight="1" x14ac:dyDescent="0.2">
      <c r="B118" s="197" t="s">
        <v>17</v>
      </c>
      <c r="C118" s="26" t="s">
        <v>36</v>
      </c>
      <c r="D118" s="170">
        <v>67.11333333333333</v>
      </c>
      <c r="E118" s="171">
        <v>26.956666666666667</v>
      </c>
      <c r="F118" s="171">
        <v>-3.6799999999999997</v>
      </c>
      <c r="G118" s="172">
        <v>0.38666666666666671</v>
      </c>
      <c r="H118" s="69"/>
      <c r="I118" s="50" t="s">
        <v>36</v>
      </c>
      <c r="J118" s="102">
        <v>19</v>
      </c>
      <c r="K118" s="98">
        <f t="shared" si="29"/>
        <v>67.11333333333333</v>
      </c>
      <c r="L118" s="98">
        <f t="shared" si="25"/>
        <v>26.956666666666667</v>
      </c>
      <c r="M118" s="98">
        <f t="shared" si="26"/>
        <v>-3.6799999999999997</v>
      </c>
      <c r="N118" s="114">
        <v>0</v>
      </c>
      <c r="O118" s="104">
        <f>$AH118</f>
        <v>0.38666666666666671</v>
      </c>
      <c r="P118" s="111">
        <v>0</v>
      </c>
      <c r="Q118" s="112">
        <v>0</v>
      </c>
      <c r="R118" s="73"/>
      <c r="S118" s="208"/>
      <c r="T118" s="136" t="s">
        <v>25</v>
      </c>
      <c r="U118" s="130">
        <f>SQRT(($AB$248-D105)^2+($AC$248-E105)^2+($AH$248-F105)^2)</f>
        <v>4.5778706840626242</v>
      </c>
      <c r="W118" s="94"/>
      <c r="Y118" s="197" t="s">
        <v>17</v>
      </c>
      <c r="Z118" s="26" t="s">
        <v>36</v>
      </c>
      <c r="AA118" s="170">
        <v>67.11333333333333</v>
      </c>
      <c r="AB118" s="171">
        <v>26.956666666666667</v>
      </c>
      <c r="AC118" s="171">
        <v>-3.6799999999999997</v>
      </c>
      <c r="AD118" s="170">
        <v>0</v>
      </c>
      <c r="AE118" s="171">
        <v>0</v>
      </c>
      <c r="AF118" s="171">
        <v>0</v>
      </c>
      <c r="AG118" s="171">
        <v>0</v>
      </c>
      <c r="AH118" s="172">
        <v>0.38666666666666671</v>
      </c>
      <c r="AI118" s="69"/>
      <c r="AJ118" s="50" t="s">
        <v>36</v>
      </c>
      <c r="AK118" s="102">
        <v>19</v>
      </c>
      <c r="AL118" s="98">
        <f t="shared" si="30"/>
        <v>67.11333333333333</v>
      </c>
      <c r="AM118" s="98">
        <f t="shared" si="27"/>
        <v>26.956666666666667</v>
      </c>
      <c r="AN118" s="98">
        <f t="shared" si="28"/>
        <v>-3.6799999999999997</v>
      </c>
      <c r="AO118" s="114">
        <v>0</v>
      </c>
      <c r="AP118" s="104">
        <f>$AH118</f>
        <v>0.38666666666666671</v>
      </c>
      <c r="AQ118" s="111">
        <v>0</v>
      </c>
      <c r="AR118" s="112">
        <v>0</v>
      </c>
      <c r="AS118" s="73"/>
      <c r="AT118" s="208"/>
      <c r="AU118" s="137" t="s">
        <v>25</v>
      </c>
      <c r="AV118" s="130">
        <f>SQRT(($AB$248-AA105)^2+($AC$248-AB105)^2+($AH$248-AC105)^2)</f>
        <v>4.5778706840626242</v>
      </c>
      <c r="AX118" s="94"/>
    </row>
    <row r="119" spans="2:50" s="67" customFormat="1" ht="15" customHeight="1" x14ac:dyDescent="0.2">
      <c r="B119" s="197" t="s">
        <v>18</v>
      </c>
      <c r="C119" s="27" t="s">
        <v>37</v>
      </c>
      <c r="D119" s="170">
        <v>32.376666666666665</v>
      </c>
      <c r="E119" s="171">
        <v>0.69000000000000006</v>
      </c>
      <c r="F119" s="171">
        <v>1.39</v>
      </c>
      <c r="G119" s="172">
        <v>1.2733333333333334</v>
      </c>
      <c r="H119" s="69"/>
      <c r="I119" s="51" t="s">
        <v>37</v>
      </c>
      <c r="J119" s="102">
        <v>20</v>
      </c>
      <c r="K119" s="98">
        <f t="shared" si="29"/>
        <v>32.376666666666665</v>
      </c>
      <c r="L119" s="98">
        <f t="shared" si="25"/>
        <v>0.69000000000000006</v>
      </c>
      <c r="M119" s="98">
        <f t="shared" si="26"/>
        <v>1.39</v>
      </c>
      <c r="N119" s="114">
        <v>0</v>
      </c>
      <c r="O119" s="111">
        <v>0</v>
      </c>
      <c r="P119" s="111">
        <v>0</v>
      </c>
      <c r="Q119" s="112">
        <v>0</v>
      </c>
      <c r="R119" s="73"/>
      <c r="S119" s="208"/>
      <c r="T119" s="138" t="s">
        <v>22</v>
      </c>
      <c r="U119" s="130">
        <f>SQRT(($AB$249-D101)^2+($AC$249-E101)^2+($AH$249-F101)^2)</f>
        <v>5.5233252866567781</v>
      </c>
      <c r="W119" s="94"/>
      <c r="Y119" s="197" t="s">
        <v>18</v>
      </c>
      <c r="Z119" s="27" t="s">
        <v>37</v>
      </c>
      <c r="AA119" s="170">
        <v>32.376666666666665</v>
      </c>
      <c r="AB119" s="171">
        <v>0.69000000000000006</v>
      </c>
      <c r="AC119" s="171">
        <v>1.39</v>
      </c>
      <c r="AD119" s="170">
        <v>0</v>
      </c>
      <c r="AE119" s="171">
        <v>0</v>
      </c>
      <c r="AF119" s="171">
        <v>0</v>
      </c>
      <c r="AG119" s="171">
        <v>0</v>
      </c>
      <c r="AH119" s="172">
        <v>1.2733333333333334</v>
      </c>
      <c r="AI119" s="69"/>
      <c r="AJ119" s="51" t="s">
        <v>37</v>
      </c>
      <c r="AK119" s="102">
        <v>20</v>
      </c>
      <c r="AL119" s="98">
        <f t="shared" si="30"/>
        <v>32.376666666666665</v>
      </c>
      <c r="AM119" s="98">
        <f t="shared" si="27"/>
        <v>0.69000000000000006</v>
      </c>
      <c r="AN119" s="98">
        <f t="shared" si="28"/>
        <v>1.39</v>
      </c>
      <c r="AO119" s="114">
        <v>0</v>
      </c>
      <c r="AP119" s="111">
        <v>0</v>
      </c>
      <c r="AQ119" s="111">
        <v>0</v>
      </c>
      <c r="AR119" s="112">
        <v>0</v>
      </c>
      <c r="AS119" s="73"/>
      <c r="AT119" s="208"/>
      <c r="AU119" s="139" t="s">
        <v>22</v>
      </c>
      <c r="AV119" s="130">
        <f>SQRT(($AB$249-AA101)^2+($AC$249-AB101)^2+($AH$249-AC101)^2)</f>
        <v>5.5233252866567781</v>
      </c>
      <c r="AX119" s="94"/>
    </row>
    <row r="120" spans="2:50" s="67" customFormat="1" ht="15" customHeight="1" thickBot="1" x14ac:dyDescent="0.25">
      <c r="B120" s="197" t="s">
        <v>86</v>
      </c>
      <c r="C120" s="28" t="s">
        <v>38</v>
      </c>
      <c r="D120" s="188">
        <v>32.846666666666671</v>
      </c>
      <c r="E120" s="189">
        <v>0.91</v>
      </c>
      <c r="F120" s="189">
        <v>1.9333333333333333</v>
      </c>
      <c r="G120" s="190">
        <v>1.2266666666666666</v>
      </c>
      <c r="H120" s="69"/>
      <c r="I120" s="51" t="s">
        <v>38</v>
      </c>
      <c r="J120" s="140">
        <v>21</v>
      </c>
      <c r="K120" s="98">
        <f t="shared" si="29"/>
        <v>32.846666666666671</v>
      </c>
      <c r="L120" s="98">
        <f t="shared" si="25"/>
        <v>0.91</v>
      </c>
      <c r="M120" s="98">
        <f t="shared" si="26"/>
        <v>1.9333333333333333</v>
      </c>
      <c r="N120" s="141">
        <v>0</v>
      </c>
      <c r="O120" s="142">
        <v>0</v>
      </c>
      <c r="P120" s="142">
        <v>0</v>
      </c>
      <c r="Q120" s="143">
        <v>0</v>
      </c>
      <c r="R120" s="73"/>
      <c r="S120" s="209"/>
      <c r="T120" s="144" t="s">
        <v>21</v>
      </c>
      <c r="U120" s="145">
        <f>SQRT(($AB$250-D100)^2+($AC$250-E100)^2+($AH$250-F100)^2)</f>
        <v>2.7838203166791446</v>
      </c>
      <c r="W120" s="94"/>
      <c r="Y120" s="197" t="s">
        <v>86</v>
      </c>
      <c r="Z120" s="28" t="s">
        <v>38</v>
      </c>
      <c r="AA120" s="188">
        <v>32.846666666666671</v>
      </c>
      <c r="AB120" s="189">
        <v>0.91</v>
      </c>
      <c r="AC120" s="189">
        <v>1.9333333333333333</v>
      </c>
      <c r="AD120" s="188">
        <v>0</v>
      </c>
      <c r="AE120" s="189">
        <v>0</v>
      </c>
      <c r="AF120" s="189">
        <v>0</v>
      </c>
      <c r="AG120" s="189">
        <v>0</v>
      </c>
      <c r="AH120" s="190">
        <v>1.2266666666666666</v>
      </c>
      <c r="AI120" s="69"/>
      <c r="AJ120" s="51" t="s">
        <v>38</v>
      </c>
      <c r="AK120" s="140">
        <v>21</v>
      </c>
      <c r="AL120" s="98">
        <f t="shared" si="30"/>
        <v>32.846666666666671</v>
      </c>
      <c r="AM120" s="98">
        <f t="shared" si="27"/>
        <v>0.91</v>
      </c>
      <c r="AN120" s="98">
        <f t="shared" si="28"/>
        <v>1.9333333333333333</v>
      </c>
      <c r="AO120" s="141">
        <v>0</v>
      </c>
      <c r="AP120" s="142">
        <v>0</v>
      </c>
      <c r="AQ120" s="142">
        <v>0</v>
      </c>
      <c r="AR120" s="143">
        <v>0</v>
      </c>
      <c r="AS120" s="73"/>
      <c r="AT120" s="209"/>
      <c r="AU120" s="146" t="s">
        <v>21</v>
      </c>
      <c r="AV120" s="145">
        <f>SQRT(($AB$250-AA100)^2+($AC$250-AB100)^2+($AH$250-AC100)^2)</f>
        <v>2.7838203166791446</v>
      </c>
      <c r="AX120" s="94"/>
    </row>
    <row r="121" spans="2:50" x14ac:dyDescent="0.2">
      <c r="D121" s="86"/>
      <c r="E121" s="86"/>
      <c r="F121" s="86"/>
      <c r="G121" s="86"/>
      <c r="I121" s="73"/>
      <c r="T121" s="148"/>
      <c r="U121" s="149"/>
      <c r="AJ121" s="73"/>
      <c r="AU121" s="150"/>
      <c r="AV121" s="149"/>
    </row>
    <row r="122" spans="2:50" x14ac:dyDescent="0.2">
      <c r="D122" s="86"/>
      <c r="E122" s="86"/>
      <c r="F122" s="86"/>
      <c r="G122" s="86"/>
      <c r="I122" s="73"/>
      <c r="T122" s="148"/>
      <c r="U122" s="149"/>
      <c r="AJ122" s="73"/>
      <c r="AU122" s="150"/>
      <c r="AV122" s="149"/>
    </row>
    <row r="123" spans="2:50" x14ac:dyDescent="0.2">
      <c r="D123" s="86"/>
      <c r="E123" s="86"/>
      <c r="F123" s="86"/>
      <c r="G123" s="86"/>
      <c r="I123" s="73"/>
      <c r="T123" s="148"/>
      <c r="U123" s="149"/>
      <c r="AJ123" s="73"/>
      <c r="AU123" s="150"/>
      <c r="AV123" s="149"/>
    </row>
    <row r="124" spans="2:50" x14ac:dyDescent="0.2">
      <c r="D124" s="86"/>
      <c r="E124" s="86"/>
      <c r="F124" s="86"/>
      <c r="G124" s="86"/>
      <c r="I124" s="73"/>
      <c r="T124" s="148"/>
      <c r="U124" s="149"/>
      <c r="AJ124" s="73"/>
      <c r="AU124" s="150"/>
      <c r="AV124" s="149"/>
    </row>
    <row r="125" spans="2:50" x14ac:dyDescent="0.2">
      <c r="D125" s="86"/>
      <c r="E125" s="86"/>
      <c r="F125" s="86"/>
      <c r="G125" s="86"/>
      <c r="I125" s="73"/>
      <c r="T125" s="148"/>
      <c r="U125" s="149"/>
      <c r="AJ125" s="73"/>
      <c r="AU125" s="150"/>
      <c r="AV125" s="149"/>
    </row>
    <row r="126" spans="2:50" x14ac:dyDescent="0.2">
      <c r="I126" s="73"/>
      <c r="T126" s="148"/>
      <c r="U126" s="149"/>
      <c r="AJ126" s="73"/>
      <c r="AU126" s="150"/>
      <c r="AV126" s="149"/>
    </row>
    <row r="127" spans="2:50" x14ac:dyDescent="0.2">
      <c r="I127" s="73"/>
      <c r="T127" s="148"/>
      <c r="U127" s="149"/>
      <c r="AJ127" s="73"/>
      <c r="AU127" s="150"/>
      <c r="AV127" s="149"/>
    </row>
    <row r="128" spans="2:50" x14ac:dyDescent="0.2">
      <c r="I128" s="73"/>
      <c r="T128" s="148"/>
      <c r="U128" s="149"/>
      <c r="AJ128" s="73"/>
      <c r="AU128" s="150"/>
      <c r="AV128" s="149"/>
    </row>
    <row r="129" spans="2:50" x14ac:dyDescent="0.2">
      <c r="I129" s="73"/>
      <c r="T129" s="148"/>
      <c r="U129" s="149"/>
      <c r="AJ129" s="73"/>
      <c r="AU129" s="150"/>
      <c r="AV129" s="149"/>
    </row>
    <row r="130" spans="2:50" x14ac:dyDescent="0.2">
      <c r="I130" s="73"/>
      <c r="T130" s="148"/>
      <c r="U130" s="149"/>
      <c r="AJ130" s="73"/>
      <c r="AU130" s="150"/>
      <c r="AV130" s="149"/>
    </row>
    <row r="131" spans="2:50" x14ac:dyDescent="0.2">
      <c r="I131" s="73"/>
      <c r="T131" s="148"/>
      <c r="U131" s="149"/>
      <c r="AJ131" s="73"/>
      <c r="AU131" s="150"/>
      <c r="AV131" s="149"/>
    </row>
    <row r="132" spans="2:50" x14ac:dyDescent="0.2">
      <c r="I132" s="73"/>
      <c r="T132" s="148"/>
      <c r="U132" s="149"/>
      <c r="AJ132" s="73"/>
      <c r="AU132" s="150"/>
      <c r="AV132" s="149"/>
    </row>
    <row r="133" spans="2:50" s="67" customFormat="1" x14ac:dyDescent="0.2">
      <c r="B133" s="199"/>
      <c r="C133" s="73"/>
      <c r="D133" s="73"/>
      <c r="E133" s="73"/>
      <c r="F133" s="73"/>
      <c r="G133" s="73"/>
      <c r="H133" s="73"/>
      <c r="I133" s="73"/>
      <c r="J133" s="151"/>
      <c r="R133" s="73"/>
      <c r="S133" s="74"/>
      <c r="T133" s="148"/>
      <c r="U133" s="149"/>
      <c r="W133" s="94"/>
      <c r="Y133" s="199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151"/>
      <c r="AS133" s="73"/>
      <c r="AT133" s="74"/>
      <c r="AU133" s="150"/>
      <c r="AV133" s="149"/>
      <c r="AX133" s="94"/>
    </row>
    <row r="134" spans="2:50" s="67" customFormat="1" x14ac:dyDescent="0.2">
      <c r="B134" s="199"/>
      <c r="C134" s="73"/>
      <c r="D134" s="73"/>
      <c r="E134" s="73"/>
      <c r="F134" s="73"/>
      <c r="G134" s="73"/>
      <c r="H134" s="73"/>
      <c r="I134" s="73"/>
      <c r="J134" s="151"/>
      <c r="R134" s="73"/>
      <c r="S134" s="74"/>
      <c r="T134" s="148"/>
      <c r="U134" s="149"/>
      <c r="W134" s="94"/>
      <c r="Y134" s="199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151"/>
      <c r="AS134" s="73"/>
      <c r="AT134" s="74"/>
      <c r="AU134" s="150"/>
      <c r="AV134" s="149"/>
      <c r="AX134" s="94"/>
    </row>
    <row r="135" spans="2:50" s="67" customFormat="1" x14ac:dyDescent="0.2">
      <c r="B135" s="199"/>
      <c r="C135" s="73"/>
      <c r="D135" s="73"/>
      <c r="E135" s="73"/>
      <c r="F135" s="73"/>
      <c r="G135" s="73"/>
      <c r="H135" s="73"/>
      <c r="I135" s="73"/>
      <c r="J135" s="151"/>
      <c r="R135" s="73"/>
      <c r="S135" s="74"/>
      <c r="T135" s="148"/>
      <c r="U135" s="149"/>
      <c r="W135" s="94"/>
      <c r="Y135" s="199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151"/>
      <c r="AS135" s="73"/>
      <c r="AT135" s="74"/>
      <c r="AU135" s="150"/>
      <c r="AV135" s="149"/>
      <c r="AX135" s="94"/>
    </row>
    <row r="136" spans="2:50" s="67" customFormat="1" x14ac:dyDescent="0.2">
      <c r="B136" s="199"/>
      <c r="C136" s="73"/>
      <c r="D136" s="73"/>
      <c r="E136" s="73"/>
      <c r="F136" s="73"/>
      <c r="G136" s="73"/>
      <c r="H136" s="73"/>
      <c r="I136" s="73"/>
      <c r="J136" s="151"/>
      <c r="R136" s="73"/>
      <c r="S136" s="74"/>
      <c r="T136" s="148"/>
      <c r="U136" s="149"/>
      <c r="W136" s="94"/>
      <c r="Y136" s="199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151"/>
      <c r="AS136" s="73"/>
      <c r="AT136" s="74"/>
      <c r="AU136" s="150"/>
      <c r="AV136" s="149"/>
      <c r="AX136" s="94"/>
    </row>
    <row r="137" spans="2:50" s="67" customFormat="1" x14ac:dyDescent="0.2">
      <c r="B137" s="199"/>
      <c r="C137" s="73"/>
      <c r="D137" s="73"/>
      <c r="E137" s="73"/>
      <c r="F137" s="73"/>
      <c r="G137" s="73"/>
      <c r="H137" s="73"/>
      <c r="I137" s="73"/>
      <c r="J137" s="151"/>
      <c r="R137" s="73"/>
      <c r="S137" s="74"/>
      <c r="T137" s="148"/>
      <c r="U137" s="149"/>
      <c r="W137" s="94"/>
      <c r="Y137" s="199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151"/>
      <c r="AS137" s="73"/>
      <c r="AT137" s="74"/>
      <c r="AU137" s="150"/>
      <c r="AV137" s="149"/>
      <c r="AX137" s="94"/>
    </row>
    <row r="138" spans="2:50" s="67" customFormat="1" x14ac:dyDescent="0.2">
      <c r="B138" s="199"/>
      <c r="C138" s="73"/>
      <c r="D138" s="73"/>
      <c r="E138" s="73"/>
      <c r="F138" s="73"/>
      <c r="G138" s="73"/>
      <c r="H138" s="73"/>
      <c r="I138" s="73"/>
      <c r="J138" s="151"/>
      <c r="R138" s="73"/>
      <c r="S138" s="74"/>
      <c r="T138" s="148"/>
      <c r="U138" s="149"/>
      <c r="W138" s="94"/>
      <c r="Y138" s="199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151"/>
      <c r="AS138" s="73"/>
      <c r="AT138" s="74"/>
      <c r="AU138" s="150"/>
      <c r="AV138" s="149"/>
      <c r="AX138" s="94"/>
    </row>
    <row r="139" spans="2:50" s="67" customFormat="1" x14ac:dyDescent="0.2">
      <c r="B139" s="199"/>
      <c r="C139" s="73"/>
      <c r="D139" s="73"/>
      <c r="E139" s="73"/>
      <c r="F139" s="73"/>
      <c r="G139" s="73"/>
      <c r="H139" s="73"/>
      <c r="I139" s="73"/>
      <c r="J139" s="151"/>
      <c r="R139" s="73"/>
      <c r="S139" s="74"/>
      <c r="T139" s="148"/>
      <c r="U139" s="149"/>
      <c r="W139" s="94"/>
      <c r="Y139" s="199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151"/>
      <c r="AS139" s="73"/>
      <c r="AT139" s="74"/>
      <c r="AU139" s="150"/>
      <c r="AV139" s="149"/>
      <c r="AX139" s="94"/>
    </row>
    <row r="140" spans="2:50" s="67" customFormat="1" x14ac:dyDescent="0.2">
      <c r="B140" s="199"/>
      <c r="C140" s="73"/>
      <c r="D140" s="73"/>
      <c r="E140" s="73"/>
      <c r="F140" s="73"/>
      <c r="G140" s="73"/>
      <c r="H140" s="73"/>
      <c r="I140" s="73"/>
      <c r="J140" s="151"/>
      <c r="R140" s="73"/>
      <c r="S140" s="74"/>
      <c r="T140" s="148"/>
      <c r="U140" s="149"/>
      <c r="W140" s="94"/>
      <c r="Y140" s="199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151"/>
      <c r="AS140" s="73"/>
      <c r="AT140" s="74"/>
      <c r="AU140" s="150"/>
      <c r="AV140" s="149"/>
      <c r="AX140" s="94"/>
    </row>
    <row r="141" spans="2:50" s="67" customFormat="1" x14ac:dyDescent="0.2">
      <c r="B141" s="199"/>
      <c r="C141" s="73"/>
      <c r="D141" s="73"/>
      <c r="E141" s="73"/>
      <c r="F141" s="73"/>
      <c r="G141" s="73"/>
      <c r="H141" s="73"/>
      <c r="I141" s="73"/>
      <c r="J141" s="151"/>
      <c r="R141" s="73"/>
      <c r="S141" s="74"/>
      <c r="T141" s="148"/>
      <c r="U141" s="149"/>
      <c r="W141" s="94"/>
      <c r="Y141" s="199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151"/>
      <c r="AS141" s="73"/>
      <c r="AT141" s="74"/>
      <c r="AU141" s="150"/>
      <c r="AV141" s="149"/>
      <c r="AX141" s="94"/>
    </row>
    <row r="142" spans="2:50" s="67" customFormat="1" x14ac:dyDescent="0.2">
      <c r="B142" s="199"/>
      <c r="C142" s="73"/>
      <c r="D142" s="73"/>
      <c r="E142" s="73"/>
      <c r="F142" s="73"/>
      <c r="G142" s="73"/>
      <c r="H142" s="73"/>
      <c r="I142" s="73"/>
      <c r="J142" s="151"/>
      <c r="R142" s="73"/>
      <c r="S142" s="74"/>
      <c r="T142" s="148"/>
      <c r="U142" s="149"/>
      <c r="W142" s="94"/>
      <c r="Y142" s="199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151"/>
      <c r="AS142" s="73"/>
      <c r="AT142" s="74"/>
      <c r="AU142" s="150"/>
      <c r="AV142" s="149"/>
      <c r="AX142" s="94"/>
    </row>
    <row r="143" spans="2:50" s="67" customFormat="1" x14ac:dyDescent="0.2">
      <c r="B143" s="199"/>
      <c r="C143" s="73"/>
      <c r="D143" s="73"/>
      <c r="E143" s="73"/>
      <c r="F143" s="73"/>
      <c r="G143" s="73"/>
      <c r="H143" s="73"/>
      <c r="I143" s="73"/>
      <c r="J143" s="151"/>
      <c r="R143" s="73"/>
      <c r="S143" s="74"/>
      <c r="T143" s="148"/>
      <c r="U143" s="149"/>
      <c r="W143" s="94"/>
      <c r="Y143" s="199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151"/>
      <c r="AS143" s="73"/>
      <c r="AT143" s="74"/>
      <c r="AU143" s="150"/>
      <c r="AV143" s="149"/>
      <c r="AX143" s="94"/>
    </row>
    <row r="144" spans="2:50" s="67" customFormat="1" x14ac:dyDescent="0.2">
      <c r="B144" s="199"/>
      <c r="C144" s="73"/>
      <c r="D144" s="73"/>
      <c r="E144" s="73"/>
      <c r="F144" s="73"/>
      <c r="G144" s="73"/>
      <c r="H144" s="73"/>
      <c r="I144" s="73"/>
      <c r="J144" s="151"/>
      <c r="R144" s="73"/>
      <c r="S144" s="74"/>
      <c r="T144" s="148"/>
      <c r="U144" s="149"/>
      <c r="W144" s="94"/>
      <c r="Y144" s="199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151"/>
      <c r="AS144" s="73"/>
      <c r="AT144" s="74"/>
      <c r="AU144" s="150"/>
      <c r="AV144" s="149"/>
      <c r="AX144" s="94"/>
    </row>
    <row r="145" spans="2:50" s="67" customFormat="1" x14ac:dyDescent="0.2">
      <c r="B145" s="199"/>
      <c r="C145" s="73"/>
      <c r="D145" s="73"/>
      <c r="E145" s="73"/>
      <c r="F145" s="73"/>
      <c r="G145" s="73"/>
      <c r="H145" s="73"/>
      <c r="I145" s="73"/>
      <c r="J145" s="151"/>
      <c r="R145" s="73"/>
      <c r="S145" s="74"/>
      <c r="T145" s="148"/>
      <c r="U145" s="149"/>
      <c r="W145" s="94"/>
      <c r="Y145" s="199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151"/>
      <c r="AS145" s="73"/>
      <c r="AT145" s="74"/>
      <c r="AU145" s="150"/>
      <c r="AV145" s="149"/>
      <c r="AX145" s="94"/>
    </row>
    <row r="146" spans="2:50" s="67" customFormat="1" x14ac:dyDescent="0.2">
      <c r="B146" s="199"/>
      <c r="C146" s="73"/>
      <c r="D146" s="73"/>
      <c r="E146" s="73"/>
      <c r="F146" s="73"/>
      <c r="G146" s="73"/>
      <c r="H146" s="73"/>
      <c r="I146" s="73"/>
      <c r="J146" s="151"/>
      <c r="R146" s="73"/>
      <c r="S146" s="74"/>
      <c r="T146" s="148"/>
      <c r="U146" s="149"/>
      <c r="W146" s="94"/>
      <c r="Y146" s="199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151"/>
      <c r="AS146" s="73"/>
      <c r="AT146" s="74"/>
      <c r="AU146" s="150"/>
      <c r="AV146" s="149"/>
      <c r="AX146" s="94"/>
    </row>
    <row r="147" spans="2:50" s="67" customFormat="1" x14ac:dyDescent="0.2">
      <c r="B147" s="199"/>
      <c r="C147" s="73"/>
      <c r="D147" s="73"/>
      <c r="E147" s="73"/>
      <c r="F147" s="73"/>
      <c r="G147" s="73"/>
      <c r="H147" s="73"/>
      <c r="I147" s="73"/>
      <c r="J147" s="151"/>
      <c r="R147" s="73"/>
      <c r="S147" s="74"/>
      <c r="T147" s="148"/>
      <c r="U147" s="149"/>
      <c r="W147" s="94"/>
      <c r="Y147" s="199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151"/>
      <c r="AS147" s="73"/>
      <c r="AT147" s="74"/>
      <c r="AU147" s="150"/>
      <c r="AV147" s="149"/>
      <c r="AX147" s="94"/>
    </row>
    <row r="148" spans="2:50" s="67" customFormat="1" x14ac:dyDescent="0.2">
      <c r="B148" s="199"/>
      <c r="C148" s="73"/>
      <c r="D148" s="73"/>
      <c r="E148" s="73"/>
      <c r="F148" s="73"/>
      <c r="G148" s="73"/>
      <c r="H148" s="73"/>
      <c r="I148" s="73"/>
      <c r="J148" s="151"/>
      <c r="R148" s="73"/>
      <c r="S148" s="74"/>
      <c r="T148" s="148"/>
      <c r="U148" s="149"/>
      <c r="W148" s="94"/>
      <c r="Y148" s="199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151"/>
      <c r="AS148" s="73"/>
      <c r="AT148" s="74"/>
      <c r="AU148" s="150"/>
      <c r="AV148" s="149"/>
      <c r="AX148" s="94"/>
    </row>
    <row r="149" spans="2:50" s="67" customFormat="1" x14ac:dyDescent="0.2">
      <c r="B149" s="199"/>
      <c r="C149" s="73"/>
      <c r="D149" s="73"/>
      <c r="E149" s="73"/>
      <c r="F149" s="73"/>
      <c r="G149" s="73"/>
      <c r="H149" s="73"/>
      <c r="I149" s="73"/>
      <c r="J149" s="151"/>
      <c r="R149" s="73"/>
      <c r="S149" s="74"/>
      <c r="T149" s="148"/>
      <c r="U149" s="149"/>
      <c r="W149" s="94"/>
      <c r="Y149" s="199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151"/>
      <c r="AS149" s="73"/>
      <c r="AT149" s="74"/>
      <c r="AU149" s="150"/>
      <c r="AV149" s="149"/>
      <c r="AX149" s="94"/>
    </row>
    <row r="150" spans="2:50" s="67" customFormat="1" x14ac:dyDescent="0.2">
      <c r="B150" s="199"/>
      <c r="C150" s="73"/>
      <c r="D150" s="73"/>
      <c r="E150" s="73"/>
      <c r="F150" s="73"/>
      <c r="G150" s="73"/>
      <c r="H150" s="73"/>
      <c r="I150" s="73"/>
      <c r="J150" s="151"/>
      <c r="R150" s="73"/>
      <c r="S150" s="74"/>
      <c r="T150" s="148"/>
      <c r="U150" s="149"/>
      <c r="W150" s="94"/>
      <c r="Y150" s="199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151"/>
      <c r="AS150" s="73"/>
      <c r="AT150" s="74"/>
      <c r="AU150" s="150"/>
      <c r="AV150" s="149"/>
      <c r="AX150" s="94"/>
    </row>
    <row r="151" spans="2:50" s="67" customFormat="1" x14ac:dyDescent="0.2">
      <c r="B151" s="199"/>
      <c r="C151" s="73"/>
      <c r="D151" s="73"/>
      <c r="E151" s="73"/>
      <c r="F151" s="73"/>
      <c r="G151" s="73"/>
      <c r="H151" s="73"/>
      <c r="I151" s="73"/>
      <c r="J151" s="151"/>
      <c r="R151" s="73"/>
      <c r="S151" s="74"/>
      <c r="T151" s="148"/>
      <c r="U151" s="149"/>
      <c r="W151" s="94"/>
      <c r="Y151" s="199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151"/>
      <c r="AS151" s="73"/>
      <c r="AT151" s="74"/>
      <c r="AU151" s="150"/>
      <c r="AV151" s="149"/>
      <c r="AX151" s="94"/>
    </row>
    <row r="152" spans="2:50" s="67" customFormat="1" x14ac:dyDescent="0.2">
      <c r="B152" s="199"/>
      <c r="C152" s="73"/>
      <c r="D152" s="73"/>
      <c r="E152" s="73"/>
      <c r="F152" s="73"/>
      <c r="G152" s="73"/>
      <c r="H152" s="73"/>
      <c r="I152" s="73"/>
      <c r="J152" s="151"/>
      <c r="R152" s="73"/>
      <c r="S152" s="74"/>
      <c r="T152" s="148"/>
      <c r="U152" s="149"/>
      <c r="W152" s="94"/>
      <c r="Y152" s="199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151"/>
      <c r="AS152" s="73"/>
      <c r="AT152" s="74"/>
      <c r="AU152" s="150"/>
      <c r="AV152" s="149"/>
      <c r="AX152" s="94"/>
    </row>
    <row r="153" spans="2:50" s="67" customFormat="1" x14ac:dyDescent="0.2">
      <c r="B153" s="199"/>
      <c r="C153" s="73"/>
      <c r="D153" s="73"/>
      <c r="E153" s="73"/>
      <c r="F153" s="73"/>
      <c r="G153" s="73"/>
      <c r="H153" s="73"/>
      <c r="I153" s="73"/>
      <c r="J153" s="151"/>
      <c r="R153" s="73"/>
      <c r="S153" s="74"/>
      <c r="T153" s="148"/>
      <c r="U153" s="149"/>
      <c r="W153" s="94"/>
      <c r="Y153" s="199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151"/>
      <c r="AS153" s="73"/>
      <c r="AT153" s="74"/>
      <c r="AU153" s="150"/>
      <c r="AV153" s="149"/>
      <c r="AX153" s="94"/>
    </row>
    <row r="154" spans="2:50" s="67" customFormat="1" x14ac:dyDescent="0.2">
      <c r="B154" s="199"/>
      <c r="C154" s="73"/>
      <c r="D154" s="73"/>
      <c r="E154" s="73"/>
      <c r="F154" s="73"/>
      <c r="G154" s="73"/>
      <c r="H154" s="73"/>
      <c r="I154" s="73"/>
      <c r="J154" s="151"/>
      <c r="R154" s="73"/>
      <c r="S154" s="74"/>
      <c r="T154" s="148"/>
      <c r="U154" s="149"/>
      <c r="W154" s="94"/>
      <c r="Y154" s="199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151"/>
      <c r="AS154" s="73"/>
      <c r="AT154" s="74"/>
      <c r="AU154" s="150"/>
      <c r="AV154" s="149"/>
      <c r="AX154" s="94"/>
    </row>
    <row r="155" spans="2:50" s="67" customFormat="1" x14ac:dyDescent="0.2">
      <c r="B155" s="199"/>
      <c r="C155" s="73"/>
      <c r="D155" s="73"/>
      <c r="E155" s="73"/>
      <c r="F155" s="73"/>
      <c r="G155" s="73"/>
      <c r="H155" s="73"/>
      <c r="I155" s="73"/>
      <c r="J155" s="151"/>
      <c r="R155" s="73"/>
      <c r="S155" s="74"/>
      <c r="T155" s="148"/>
      <c r="U155" s="149"/>
      <c r="W155" s="94"/>
      <c r="Y155" s="199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151"/>
      <c r="AS155" s="73"/>
      <c r="AT155" s="74"/>
      <c r="AU155" s="150"/>
      <c r="AV155" s="149"/>
      <c r="AX155" s="94"/>
    </row>
    <row r="156" spans="2:50" s="67" customFormat="1" x14ac:dyDescent="0.2">
      <c r="B156" s="199"/>
      <c r="C156" s="73"/>
      <c r="D156" s="73"/>
      <c r="E156" s="73"/>
      <c r="F156" s="73"/>
      <c r="G156" s="73"/>
      <c r="H156" s="73"/>
      <c r="I156" s="73"/>
      <c r="J156" s="151"/>
      <c r="R156" s="73"/>
      <c r="S156" s="74"/>
      <c r="T156" s="148"/>
      <c r="U156" s="149"/>
      <c r="W156" s="94"/>
      <c r="Y156" s="199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151"/>
      <c r="AS156" s="73"/>
      <c r="AT156" s="74"/>
      <c r="AU156" s="150"/>
      <c r="AV156" s="149"/>
      <c r="AX156" s="94"/>
    </row>
    <row r="157" spans="2:50" s="67" customFormat="1" x14ac:dyDescent="0.2">
      <c r="B157" s="199"/>
      <c r="C157" s="73"/>
      <c r="D157" s="73"/>
      <c r="E157" s="73"/>
      <c r="F157" s="73"/>
      <c r="G157" s="73"/>
      <c r="H157" s="73"/>
      <c r="I157" s="73"/>
      <c r="J157" s="151"/>
      <c r="R157" s="73"/>
      <c r="S157" s="74"/>
      <c r="T157" s="148"/>
      <c r="U157" s="149"/>
      <c r="W157" s="94"/>
      <c r="Y157" s="199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151"/>
      <c r="AS157" s="73"/>
      <c r="AT157" s="74"/>
      <c r="AU157" s="150"/>
      <c r="AV157" s="149"/>
      <c r="AX157" s="94"/>
    </row>
    <row r="158" spans="2:50" s="67" customFormat="1" x14ac:dyDescent="0.2">
      <c r="B158" s="199"/>
      <c r="C158" s="73"/>
      <c r="D158" s="73"/>
      <c r="E158" s="73"/>
      <c r="F158" s="73"/>
      <c r="G158" s="73"/>
      <c r="H158" s="73"/>
      <c r="I158" s="73"/>
      <c r="J158" s="151"/>
      <c r="R158" s="73"/>
      <c r="S158" s="74"/>
      <c r="T158" s="148"/>
      <c r="U158" s="149"/>
      <c r="W158" s="94"/>
      <c r="Y158" s="199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151"/>
      <c r="AS158" s="73"/>
      <c r="AT158" s="74"/>
      <c r="AU158" s="150"/>
      <c r="AV158" s="149"/>
      <c r="AX158" s="94"/>
    </row>
    <row r="159" spans="2:50" s="67" customFormat="1" x14ac:dyDescent="0.2">
      <c r="B159" s="199"/>
      <c r="C159" s="73"/>
      <c r="D159" s="73"/>
      <c r="E159" s="73"/>
      <c r="F159" s="73"/>
      <c r="G159" s="73"/>
      <c r="H159" s="73"/>
      <c r="I159" s="73"/>
      <c r="J159" s="151"/>
      <c r="R159" s="73"/>
      <c r="S159" s="74"/>
      <c r="T159" s="148"/>
      <c r="U159" s="149"/>
      <c r="W159" s="94"/>
      <c r="Y159" s="199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151"/>
      <c r="AS159" s="73"/>
      <c r="AT159" s="74"/>
      <c r="AU159" s="150"/>
      <c r="AV159" s="149"/>
      <c r="AX159" s="94"/>
    </row>
    <row r="160" spans="2:50" s="67" customFormat="1" x14ac:dyDescent="0.2">
      <c r="B160" s="199"/>
      <c r="C160" s="73"/>
      <c r="D160" s="73"/>
      <c r="E160" s="73"/>
      <c r="F160" s="73"/>
      <c r="G160" s="73"/>
      <c r="H160" s="73"/>
      <c r="I160" s="73"/>
      <c r="J160" s="151"/>
      <c r="R160" s="73"/>
      <c r="S160" s="74"/>
      <c r="T160" s="148"/>
      <c r="U160" s="149"/>
      <c r="W160" s="94"/>
      <c r="Y160" s="199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151"/>
      <c r="AS160" s="73"/>
      <c r="AT160" s="74"/>
      <c r="AU160" s="150"/>
      <c r="AV160" s="149"/>
      <c r="AX160" s="94"/>
    </row>
    <row r="161" spans="2:50" s="67" customFormat="1" x14ac:dyDescent="0.2">
      <c r="B161" s="199"/>
      <c r="C161" s="73"/>
      <c r="D161" s="73"/>
      <c r="E161" s="73"/>
      <c r="F161" s="73"/>
      <c r="G161" s="73"/>
      <c r="H161" s="73"/>
      <c r="I161" s="73"/>
      <c r="J161" s="151"/>
      <c r="R161" s="73"/>
      <c r="S161" s="74"/>
      <c r="T161" s="148"/>
      <c r="U161" s="149"/>
      <c r="W161" s="94"/>
      <c r="Y161" s="199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151"/>
      <c r="AS161" s="73"/>
      <c r="AT161" s="74"/>
      <c r="AU161" s="150"/>
      <c r="AV161" s="149"/>
      <c r="AX161" s="94"/>
    </row>
    <row r="162" spans="2:50" s="67" customFormat="1" x14ac:dyDescent="0.2">
      <c r="B162" s="199"/>
      <c r="C162" s="73"/>
      <c r="D162" s="73"/>
      <c r="E162" s="73"/>
      <c r="F162" s="73"/>
      <c r="G162" s="73"/>
      <c r="H162" s="73"/>
      <c r="I162" s="73"/>
      <c r="J162" s="151"/>
      <c r="R162" s="73"/>
      <c r="S162" s="74"/>
      <c r="T162" s="148"/>
      <c r="U162" s="149"/>
      <c r="W162" s="94"/>
      <c r="Y162" s="199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151"/>
      <c r="AS162" s="73"/>
      <c r="AT162" s="74"/>
      <c r="AU162" s="150"/>
      <c r="AV162" s="149"/>
      <c r="AX162" s="94"/>
    </row>
    <row r="163" spans="2:50" s="67" customFormat="1" x14ac:dyDescent="0.2">
      <c r="B163" s="199"/>
      <c r="C163" s="73"/>
      <c r="D163" s="73"/>
      <c r="E163" s="73"/>
      <c r="F163" s="73"/>
      <c r="G163" s="73"/>
      <c r="H163" s="73"/>
      <c r="I163" s="73"/>
      <c r="J163" s="151"/>
      <c r="R163" s="73"/>
      <c r="S163" s="74"/>
      <c r="T163" s="148"/>
      <c r="U163" s="149"/>
      <c r="W163" s="94"/>
      <c r="Y163" s="199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151"/>
      <c r="AS163" s="73"/>
      <c r="AT163" s="74"/>
      <c r="AU163" s="150"/>
      <c r="AV163" s="149"/>
      <c r="AX163" s="94"/>
    </row>
    <row r="164" spans="2:50" s="67" customFormat="1" x14ac:dyDescent="0.2">
      <c r="B164" s="199"/>
      <c r="C164" s="73"/>
      <c r="D164" s="73"/>
      <c r="E164" s="73"/>
      <c r="F164" s="73"/>
      <c r="G164" s="73"/>
      <c r="H164" s="73"/>
      <c r="I164" s="73"/>
      <c r="J164" s="151"/>
      <c r="R164" s="73"/>
      <c r="S164" s="74"/>
      <c r="T164" s="148"/>
      <c r="U164" s="149"/>
      <c r="W164" s="94"/>
      <c r="Y164" s="199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151"/>
      <c r="AS164" s="73"/>
      <c r="AT164" s="74"/>
      <c r="AU164" s="150"/>
      <c r="AV164" s="149"/>
      <c r="AX164" s="94"/>
    </row>
    <row r="165" spans="2:50" s="67" customFormat="1" x14ac:dyDescent="0.2">
      <c r="B165" s="199"/>
      <c r="C165" s="73"/>
      <c r="D165" s="73"/>
      <c r="E165" s="73"/>
      <c r="F165" s="73"/>
      <c r="G165" s="73"/>
      <c r="H165" s="73"/>
      <c r="I165" s="73"/>
      <c r="J165" s="151"/>
      <c r="R165" s="73"/>
      <c r="S165" s="74"/>
      <c r="T165" s="148"/>
      <c r="U165" s="149"/>
      <c r="W165" s="94"/>
      <c r="Y165" s="199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151"/>
      <c r="AS165" s="73"/>
      <c r="AT165" s="74"/>
      <c r="AU165" s="150"/>
      <c r="AV165" s="149"/>
      <c r="AX165" s="94"/>
    </row>
    <row r="166" spans="2:50" s="67" customFormat="1" x14ac:dyDescent="0.2">
      <c r="B166" s="199"/>
      <c r="C166" s="73"/>
      <c r="D166" s="73"/>
      <c r="E166" s="73"/>
      <c r="F166" s="73"/>
      <c r="G166" s="73"/>
      <c r="H166" s="73"/>
      <c r="I166" s="73"/>
      <c r="J166" s="151"/>
      <c r="R166" s="73"/>
      <c r="S166" s="74"/>
      <c r="T166" s="148"/>
      <c r="U166" s="149"/>
      <c r="W166" s="94"/>
      <c r="Y166" s="199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151"/>
      <c r="AS166" s="73"/>
      <c r="AT166" s="74"/>
      <c r="AU166" s="150"/>
      <c r="AV166" s="149"/>
      <c r="AX166" s="94"/>
    </row>
    <row r="167" spans="2:50" s="67" customFormat="1" x14ac:dyDescent="0.2">
      <c r="B167" s="199"/>
      <c r="C167" s="73"/>
      <c r="D167" s="73"/>
      <c r="E167" s="73"/>
      <c r="F167" s="73"/>
      <c r="G167" s="73"/>
      <c r="H167" s="73"/>
      <c r="I167" s="73"/>
      <c r="J167" s="151"/>
      <c r="R167" s="73"/>
      <c r="S167" s="74"/>
      <c r="T167" s="148"/>
      <c r="U167" s="149"/>
      <c r="W167" s="94"/>
      <c r="Y167" s="199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151"/>
      <c r="AS167" s="73"/>
      <c r="AT167" s="74"/>
      <c r="AU167" s="150"/>
      <c r="AV167" s="149"/>
      <c r="AX167" s="94"/>
    </row>
    <row r="168" spans="2:50" s="67" customFormat="1" x14ac:dyDescent="0.2">
      <c r="B168" s="199"/>
      <c r="C168" s="73"/>
      <c r="D168" s="73"/>
      <c r="E168" s="73"/>
      <c r="F168" s="73"/>
      <c r="G168" s="73"/>
      <c r="H168" s="73"/>
      <c r="I168" s="73"/>
      <c r="J168" s="151"/>
      <c r="R168" s="73"/>
      <c r="S168" s="74"/>
      <c r="T168" s="148"/>
      <c r="U168" s="149"/>
      <c r="W168" s="94"/>
      <c r="Y168" s="199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151"/>
      <c r="AS168" s="73"/>
      <c r="AT168" s="74"/>
      <c r="AU168" s="150"/>
      <c r="AV168" s="149"/>
      <c r="AX168" s="94"/>
    </row>
    <row r="169" spans="2:50" s="67" customFormat="1" x14ac:dyDescent="0.2">
      <c r="B169" s="199"/>
      <c r="C169" s="73"/>
      <c r="D169" s="73"/>
      <c r="E169" s="73"/>
      <c r="F169" s="73"/>
      <c r="G169" s="73"/>
      <c r="H169" s="73"/>
      <c r="I169" s="73"/>
      <c r="J169" s="151"/>
      <c r="R169" s="73"/>
      <c r="S169" s="74"/>
      <c r="T169" s="148"/>
      <c r="U169" s="149"/>
      <c r="W169" s="94"/>
      <c r="Y169" s="199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151"/>
      <c r="AS169" s="73"/>
      <c r="AT169" s="74"/>
      <c r="AU169" s="150"/>
      <c r="AV169" s="149"/>
      <c r="AX169" s="94"/>
    </row>
    <row r="170" spans="2:50" s="67" customFormat="1" x14ac:dyDescent="0.2">
      <c r="B170" s="199"/>
      <c r="C170" s="73"/>
      <c r="D170" s="73"/>
      <c r="E170" s="73"/>
      <c r="F170" s="73"/>
      <c r="G170" s="73"/>
      <c r="H170" s="73"/>
      <c r="I170" s="73"/>
      <c r="J170" s="151"/>
      <c r="R170" s="73"/>
      <c r="S170" s="74"/>
      <c r="T170" s="148"/>
      <c r="U170" s="149"/>
      <c r="W170" s="94"/>
      <c r="Y170" s="199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151"/>
      <c r="AS170" s="73"/>
      <c r="AT170" s="74"/>
      <c r="AU170" s="150"/>
      <c r="AV170" s="149"/>
      <c r="AX170" s="94"/>
    </row>
    <row r="171" spans="2:50" s="67" customFormat="1" x14ac:dyDescent="0.2">
      <c r="B171" s="199"/>
      <c r="C171" s="73"/>
      <c r="D171" s="73"/>
      <c r="E171" s="73"/>
      <c r="F171" s="73"/>
      <c r="G171" s="73"/>
      <c r="H171" s="73"/>
      <c r="I171" s="73"/>
      <c r="J171" s="151"/>
      <c r="R171" s="73"/>
      <c r="S171" s="74"/>
      <c r="T171" s="148"/>
      <c r="U171" s="149"/>
      <c r="W171" s="94"/>
      <c r="Y171" s="199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151"/>
      <c r="AS171" s="73"/>
      <c r="AT171" s="74"/>
      <c r="AU171" s="150"/>
      <c r="AV171" s="149"/>
      <c r="AX171" s="94"/>
    </row>
    <row r="172" spans="2:50" s="67" customFormat="1" x14ac:dyDescent="0.2">
      <c r="B172" s="199"/>
      <c r="C172" s="73"/>
      <c r="D172" s="73"/>
      <c r="E172" s="73"/>
      <c r="F172" s="73"/>
      <c r="G172" s="73"/>
      <c r="H172" s="73"/>
      <c r="I172" s="73"/>
      <c r="J172" s="151"/>
      <c r="R172" s="73"/>
      <c r="S172" s="74"/>
      <c r="T172" s="148"/>
      <c r="U172" s="149"/>
      <c r="W172" s="94"/>
      <c r="Y172" s="199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151"/>
      <c r="AS172" s="73"/>
      <c r="AT172" s="74"/>
      <c r="AU172" s="150"/>
      <c r="AV172" s="149"/>
      <c r="AX172" s="94"/>
    </row>
    <row r="173" spans="2:50" s="67" customFormat="1" x14ac:dyDescent="0.2">
      <c r="B173" s="199"/>
      <c r="C173" s="73"/>
      <c r="D173" s="73"/>
      <c r="E173" s="73"/>
      <c r="F173" s="73"/>
      <c r="G173" s="73"/>
      <c r="H173" s="73"/>
      <c r="I173" s="73"/>
      <c r="J173" s="151"/>
      <c r="R173" s="73"/>
      <c r="S173" s="74"/>
      <c r="T173" s="148"/>
      <c r="U173" s="149"/>
      <c r="W173" s="94"/>
      <c r="Y173" s="199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151"/>
      <c r="AS173" s="73"/>
      <c r="AT173" s="74"/>
      <c r="AU173" s="150"/>
      <c r="AV173" s="149"/>
      <c r="AX173" s="94"/>
    </row>
    <row r="174" spans="2:50" s="67" customFormat="1" x14ac:dyDescent="0.2">
      <c r="B174" s="199"/>
      <c r="C174" s="73"/>
      <c r="D174" s="73"/>
      <c r="E174" s="73"/>
      <c r="F174" s="73"/>
      <c r="G174" s="73"/>
      <c r="H174" s="73"/>
      <c r="I174" s="73"/>
      <c r="J174" s="151"/>
      <c r="R174" s="73"/>
      <c r="S174" s="74"/>
      <c r="T174" s="148"/>
      <c r="U174" s="149"/>
      <c r="W174" s="94"/>
      <c r="Y174" s="199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151"/>
      <c r="AS174" s="73"/>
      <c r="AT174" s="74"/>
      <c r="AU174" s="150"/>
      <c r="AV174" s="149"/>
      <c r="AX174" s="94"/>
    </row>
    <row r="175" spans="2:50" s="67" customFormat="1" x14ac:dyDescent="0.2">
      <c r="B175" s="199"/>
      <c r="C175" s="73"/>
      <c r="D175" s="73"/>
      <c r="E175" s="73"/>
      <c r="F175" s="73"/>
      <c r="G175" s="73"/>
      <c r="H175" s="73"/>
      <c r="I175" s="73"/>
      <c r="J175" s="151"/>
      <c r="R175" s="73"/>
      <c r="S175" s="74"/>
      <c r="T175" s="148"/>
      <c r="U175" s="149"/>
      <c r="W175" s="94"/>
      <c r="Y175" s="199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151"/>
      <c r="AS175" s="73"/>
      <c r="AT175" s="74"/>
      <c r="AU175" s="150"/>
      <c r="AV175" s="149"/>
      <c r="AX175" s="94"/>
    </row>
    <row r="176" spans="2:50" s="67" customFormat="1" x14ac:dyDescent="0.2">
      <c r="B176" s="199"/>
      <c r="C176" s="73"/>
      <c r="D176" s="73"/>
      <c r="E176" s="73"/>
      <c r="F176" s="73"/>
      <c r="G176" s="73"/>
      <c r="H176" s="73"/>
      <c r="I176" s="73"/>
      <c r="J176" s="151"/>
      <c r="R176" s="73"/>
      <c r="S176" s="74"/>
      <c r="T176" s="148"/>
      <c r="U176" s="149"/>
      <c r="W176" s="94"/>
      <c r="Y176" s="199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151"/>
      <c r="AS176" s="73"/>
      <c r="AT176" s="74"/>
      <c r="AU176" s="150"/>
      <c r="AV176" s="149"/>
      <c r="AX176" s="94"/>
    </row>
    <row r="177" spans="2:50" s="67" customFormat="1" x14ac:dyDescent="0.2">
      <c r="B177" s="199"/>
      <c r="C177" s="73"/>
      <c r="D177" s="73"/>
      <c r="E177" s="73"/>
      <c r="F177" s="73"/>
      <c r="G177" s="73"/>
      <c r="H177" s="73"/>
      <c r="I177" s="73"/>
      <c r="J177" s="151"/>
      <c r="R177" s="73"/>
      <c r="S177" s="74"/>
      <c r="T177" s="148"/>
      <c r="U177" s="149"/>
      <c r="W177" s="94"/>
      <c r="Y177" s="199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151"/>
      <c r="AS177" s="73"/>
      <c r="AT177" s="74"/>
      <c r="AU177" s="150"/>
      <c r="AV177" s="149"/>
      <c r="AX177" s="94"/>
    </row>
    <row r="178" spans="2:50" s="67" customFormat="1" x14ac:dyDescent="0.2">
      <c r="B178" s="199"/>
      <c r="C178" s="73"/>
      <c r="D178" s="73"/>
      <c r="E178" s="73"/>
      <c r="F178" s="73"/>
      <c r="G178" s="73"/>
      <c r="H178" s="73"/>
      <c r="I178" s="73"/>
      <c r="J178" s="151"/>
      <c r="R178" s="73"/>
      <c r="S178" s="74"/>
      <c r="T178" s="148"/>
      <c r="U178" s="149"/>
      <c r="W178" s="94"/>
      <c r="Y178" s="199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151"/>
      <c r="AS178" s="73"/>
      <c r="AT178" s="74"/>
      <c r="AU178" s="150"/>
      <c r="AV178" s="149"/>
      <c r="AX178" s="94"/>
    </row>
    <row r="179" spans="2:50" s="67" customFormat="1" x14ac:dyDescent="0.2">
      <c r="B179" s="199"/>
      <c r="C179" s="73"/>
      <c r="D179" s="73"/>
      <c r="E179" s="73"/>
      <c r="F179" s="73"/>
      <c r="G179" s="73"/>
      <c r="H179" s="73"/>
      <c r="I179" s="73"/>
      <c r="J179" s="151"/>
      <c r="R179" s="73"/>
      <c r="S179" s="74"/>
      <c r="T179" s="148"/>
      <c r="U179" s="149"/>
      <c r="W179" s="94"/>
      <c r="Y179" s="199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151"/>
      <c r="AS179" s="73"/>
      <c r="AT179" s="74"/>
      <c r="AU179" s="150"/>
      <c r="AV179" s="149"/>
      <c r="AX179" s="94"/>
    </row>
    <row r="180" spans="2:50" s="67" customFormat="1" x14ac:dyDescent="0.2">
      <c r="B180" s="199"/>
      <c r="C180" s="73"/>
      <c r="D180" s="73"/>
      <c r="E180" s="73"/>
      <c r="F180" s="73"/>
      <c r="G180" s="73"/>
      <c r="H180" s="73"/>
      <c r="I180" s="73"/>
      <c r="J180" s="151"/>
      <c r="R180" s="73"/>
      <c r="S180" s="74"/>
      <c r="T180" s="148"/>
      <c r="U180" s="149"/>
      <c r="W180" s="94"/>
      <c r="Y180" s="199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151"/>
      <c r="AS180" s="73"/>
      <c r="AT180" s="74"/>
      <c r="AU180" s="150"/>
      <c r="AV180" s="149"/>
      <c r="AX180" s="94"/>
    </row>
    <row r="181" spans="2:50" s="67" customFormat="1" x14ac:dyDescent="0.2">
      <c r="B181" s="199"/>
      <c r="C181" s="73"/>
      <c r="D181" s="73"/>
      <c r="E181" s="73"/>
      <c r="F181" s="73"/>
      <c r="G181" s="73"/>
      <c r="H181" s="73"/>
      <c r="I181" s="73"/>
      <c r="J181" s="151"/>
      <c r="R181" s="73"/>
      <c r="S181" s="74"/>
      <c r="T181" s="148"/>
      <c r="U181" s="149"/>
      <c r="W181" s="94"/>
      <c r="Y181" s="199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151"/>
      <c r="AS181" s="73"/>
      <c r="AT181" s="74"/>
      <c r="AU181" s="150"/>
      <c r="AV181" s="149"/>
      <c r="AX181" s="94"/>
    </row>
    <row r="182" spans="2:50" s="67" customFormat="1" x14ac:dyDescent="0.2">
      <c r="B182" s="199"/>
      <c r="C182" s="73"/>
      <c r="D182" s="73"/>
      <c r="E182" s="73"/>
      <c r="F182" s="73"/>
      <c r="G182" s="73"/>
      <c r="H182" s="73"/>
      <c r="I182" s="73"/>
      <c r="J182" s="151"/>
      <c r="R182" s="73"/>
      <c r="S182" s="74"/>
      <c r="T182" s="148"/>
      <c r="U182" s="149"/>
      <c r="W182" s="94"/>
      <c r="Y182" s="199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151"/>
      <c r="AS182" s="73"/>
      <c r="AT182" s="74"/>
      <c r="AU182" s="150"/>
      <c r="AV182" s="149"/>
      <c r="AX182" s="94"/>
    </row>
    <row r="183" spans="2:50" s="67" customFormat="1" x14ac:dyDescent="0.2">
      <c r="B183" s="199"/>
      <c r="C183" s="73"/>
      <c r="D183" s="73"/>
      <c r="E183" s="73"/>
      <c r="F183" s="73"/>
      <c r="G183" s="73"/>
      <c r="H183" s="73"/>
      <c r="I183" s="73"/>
      <c r="J183" s="151"/>
      <c r="R183" s="73"/>
      <c r="S183" s="74"/>
      <c r="T183" s="148"/>
      <c r="U183" s="149"/>
      <c r="W183" s="94"/>
      <c r="Y183" s="199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151"/>
      <c r="AS183" s="73"/>
      <c r="AT183" s="74"/>
      <c r="AU183" s="150"/>
      <c r="AV183" s="149"/>
      <c r="AX183" s="94"/>
    </row>
    <row r="184" spans="2:50" s="67" customFormat="1" x14ac:dyDescent="0.2">
      <c r="B184" s="199"/>
      <c r="C184" s="73"/>
      <c r="D184" s="73"/>
      <c r="E184" s="73"/>
      <c r="F184" s="73"/>
      <c r="G184" s="73"/>
      <c r="H184" s="73"/>
      <c r="I184" s="73"/>
      <c r="J184" s="151"/>
      <c r="R184" s="73"/>
      <c r="S184" s="74"/>
      <c r="T184" s="148"/>
      <c r="U184" s="149"/>
      <c r="W184" s="94"/>
      <c r="Y184" s="199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151"/>
      <c r="AS184" s="73"/>
      <c r="AT184" s="74"/>
      <c r="AU184" s="150"/>
      <c r="AV184" s="149"/>
      <c r="AX184" s="94"/>
    </row>
    <row r="185" spans="2:50" s="67" customFormat="1" x14ac:dyDescent="0.2">
      <c r="B185" s="199"/>
      <c r="C185" s="73"/>
      <c r="D185" s="73"/>
      <c r="E185" s="73"/>
      <c r="F185" s="73"/>
      <c r="G185" s="73"/>
      <c r="H185" s="73"/>
      <c r="I185" s="73"/>
      <c r="J185" s="151"/>
      <c r="R185" s="73"/>
      <c r="S185" s="74"/>
      <c r="T185" s="148"/>
      <c r="U185" s="149"/>
      <c r="W185" s="94"/>
      <c r="Y185" s="199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151"/>
      <c r="AS185" s="73"/>
      <c r="AT185" s="74"/>
      <c r="AU185" s="150"/>
      <c r="AV185" s="149"/>
      <c r="AX185" s="94"/>
    </row>
    <row r="186" spans="2:50" s="67" customFormat="1" x14ac:dyDescent="0.2">
      <c r="B186" s="199"/>
      <c r="C186" s="73"/>
      <c r="D186" s="73"/>
      <c r="E186" s="73"/>
      <c r="F186" s="73"/>
      <c r="G186" s="73"/>
      <c r="H186" s="73"/>
      <c r="I186" s="73"/>
      <c r="J186" s="151"/>
      <c r="R186" s="73"/>
      <c r="S186" s="74"/>
      <c r="T186" s="148"/>
      <c r="U186" s="149"/>
      <c r="W186" s="94"/>
      <c r="Y186" s="199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151"/>
      <c r="AS186" s="73"/>
      <c r="AT186" s="74"/>
      <c r="AU186" s="150"/>
      <c r="AV186" s="149"/>
      <c r="AX186" s="94"/>
    </row>
    <row r="187" spans="2:50" s="67" customFormat="1" x14ac:dyDescent="0.2">
      <c r="B187" s="199"/>
      <c r="C187" s="73"/>
      <c r="D187" s="73"/>
      <c r="E187" s="73"/>
      <c r="F187" s="73"/>
      <c r="G187" s="73"/>
      <c r="H187" s="73"/>
      <c r="I187" s="73"/>
      <c r="J187" s="151"/>
      <c r="R187" s="73"/>
      <c r="S187" s="74"/>
      <c r="T187" s="148"/>
      <c r="U187" s="149"/>
      <c r="W187" s="94"/>
      <c r="Y187" s="199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151"/>
      <c r="AS187" s="73"/>
      <c r="AT187" s="74"/>
      <c r="AU187" s="150"/>
      <c r="AV187" s="149"/>
      <c r="AX187" s="94"/>
    </row>
    <row r="188" spans="2:50" s="67" customFormat="1" x14ac:dyDescent="0.2">
      <c r="B188" s="199"/>
      <c r="C188" s="73"/>
      <c r="D188" s="73"/>
      <c r="E188" s="73"/>
      <c r="F188" s="73"/>
      <c r="G188" s="73"/>
      <c r="H188" s="73"/>
      <c r="I188" s="73"/>
      <c r="J188" s="151"/>
      <c r="R188" s="73"/>
      <c r="S188" s="74"/>
      <c r="T188" s="148"/>
      <c r="U188" s="149"/>
      <c r="W188" s="94"/>
      <c r="Y188" s="199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151"/>
      <c r="AS188" s="73"/>
      <c r="AT188" s="74"/>
      <c r="AU188" s="150"/>
      <c r="AV188" s="149"/>
      <c r="AX188" s="94"/>
    </row>
    <row r="189" spans="2:50" s="67" customFormat="1" x14ac:dyDescent="0.2">
      <c r="B189" s="199"/>
      <c r="C189" s="73"/>
      <c r="D189" s="73"/>
      <c r="E189" s="73"/>
      <c r="F189" s="73"/>
      <c r="G189" s="73"/>
      <c r="H189" s="73"/>
      <c r="I189" s="73"/>
      <c r="J189" s="151"/>
      <c r="R189" s="73"/>
      <c r="S189" s="74"/>
      <c r="T189" s="148"/>
      <c r="U189" s="149"/>
      <c r="W189" s="94"/>
      <c r="Y189" s="199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151"/>
      <c r="AS189" s="73"/>
      <c r="AT189" s="74"/>
      <c r="AU189" s="150"/>
      <c r="AV189" s="149"/>
      <c r="AX189" s="94"/>
    </row>
    <row r="190" spans="2:50" s="67" customFormat="1" x14ac:dyDescent="0.2">
      <c r="B190" s="199"/>
      <c r="C190" s="73"/>
      <c r="D190" s="73"/>
      <c r="E190" s="73"/>
      <c r="F190" s="73"/>
      <c r="G190" s="73"/>
      <c r="H190" s="73"/>
      <c r="I190" s="73"/>
      <c r="J190" s="151"/>
      <c r="R190" s="73"/>
      <c r="S190" s="74"/>
      <c r="T190" s="148"/>
      <c r="U190" s="149"/>
      <c r="W190" s="94"/>
      <c r="Y190" s="199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151"/>
      <c r="AS190" s="73"/>
      <c r="AT190" s="74"/>
      <c r="AU190" s="150"/>
      <c r="AV190" s="149"/>
      <c r="AX190" s="94"/>
    </row>
    <row r="191" spans="2:50" s="67" customFormat="1" x14ac:dyDescent="0.2">
      <c r="B191" s="199"/>
      <c r="C191" s="73"/>
      <c r="D191" s="73"/>
      <c r="E191" s="73"/>
      <c r="F191" s="73"/>
      <c r="G191" s="73"/>
      <c r="H191" s="73"/>
      <c r="I191" s="73"/>
      <c r="J191" s="151"/>
      <c r="R191" s="73"/>
      <c r="S191" s="74"/>
      <c r="T191" s="148"/>
      <c r="U191" s="149"/>
      <c r="W191" s="94"/>
      <c r="Y191" s="199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151"/>
      <c r="AS191" s="73"/>
      <c r="AT191" s="74"/>
      <c r="AU191" s="150"/>
      <c r="AV191" s="149"/>
      <c r="AX191" s="94"/>
    </row>
    <row r="192" spans="2:50" s="67" customFormat="1" x14ac:dyDescent="0.2">
      <c r="B192" s="199"/>
      <c r="C192" s="73"/>
      <c r="D192" s="73"/>
      <c r="E192" s="73"/>
      <c r="F192" s="73"/>
      <c r="G192" s="73"/>
      <c r="H192" s="73"/>
      <c r="I192" s="73"/>
      <c r="J192" s="151"/>
      <c r="R192" s="73"/>
      <c r="S192" s="74"/>
      <c r="T192" s="148"/>
      <c r="U192" s="149"/>
      <c r="W192" s="94"/>
      <c r="Y192" s="199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151"/>
      <c r="AS192" s="73"/>
      <c r="AT192" s="74"/>
      <c r="AU192" s="150"/>
      <c r="AV192" s="149"/>
      <c r="AX192" s="94"/>
    </row>
    <row r="193" spans="2:50" s="67" customFormat="1" x14ac:dyDescent="0.2">
      <c r="B193" s="199"/>
      <c r="C193" s="73"/>
      <c r="D193" s="73"/>
      <c r="E193" s="73"/>
      <c r="F193" s="73"/>
      <c r="G193" s="73"/>
      <c r="H193" s="73"/>
      <c r="I193" s="73"/>
      <c r="J193" s="151"/>
      <c r="R193" s="73"/>
      <c r="S193" s="74"/>
      <c r="T193" s="148"/>
      <c r="U193" s="149"/>
      <c r="W193" s="94"/>
      <c r="Y193" s="199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151"/>
      <c r="AS193" s="73"/>
      <c r="AT193" s="74"/>
      <c r="AU193" s="150"/>
      <c r="AV193" s="149"/>
      <c r="AX193" s="94"/>
    </row>
    <row r="194" spans="2:50" s="67" customFormat="1" x14ac:dyDescent="0.2">
      <c r="B194" s="199"/>
      <c r="C194" s="73"/>
      <c r="D194" s="73"/>
      <c r="E194" s="73"/>
      <c r="F194" s="73"/>
      <c r="G194" s="73"/>
      <c r="H194" s="73"/>
      <c r="I194" s="73"/>
      <c r="J194" s="151"/>
      <c r="R194" s="73"/>
      <c r="S194" s="74"/>
      <c r="T194" s="148"/>
      <c r="U194" s="149"/>
      <c r="W194" s="94"/>
      <c r="Y194" s="199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151"/>
      <c r="AS194" s="73"/>
      <c r="AT194" s="74"/>
      <c r="AU194" s="150"/>
      <c r="AV194" s="149"/>
      <c r="AX194" s="94"/>
    </row>
    <row r="195" spans="2:50" s="67" customFormat="1" x14ac:dyDescent="0.2">
      <c r="B195" s="199"/>
      <c r="C195" s="73"/>
      <c r="D195" s="73"/>
      <c r="E195" s="73"/>
      <c r="F195" s="73"/>
      <c r="G195" s="73"/>
      <c r="H195" s="73"/>
      <c r="I195" s="73"/>
      <c r="J195" s="151"/>
      <c r="R195" s="73"/>
      <c r="S195" s="74"/>
      <c r="T195" s="148"/>
      <c r="U195" s="149"/>
      <c r="W195" s="94"/>
      <c r="Y195" s="199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151"/>
      <c r="AS195" s="73"/>
      <c r="AT195" s="74"/>
      <c r="AU195" s="150"/>
      <c r="AV195" s="149"/>
      <c r="AX195" s="94"/>
    </row>
    <row r="196" spans="2:50" s="67" customFormat="1" x14ac:dyDescent="0.2">
      <c r="B196" s="199"/>
      <c r="C196" s="73"/>
      <c r="D196" s="73"/>
      <c r="E196" s="73"/>
      <c r="F196" s="73"/>
      <c r="G196" s="73"/>
      <c r="H196" s="73"/>
      <c r="I196" s="73"/>
      <c r="J196" s="151"/>
      <c r="R196" s="73"/>
      <c r="S196" s="74"/>
      <c r="T196" s="148"/>
      <c r="U196" s="149"/>
      <c r="W196" s="94"/>
      <c r="Y196" s="199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151"/>
      <c r="AS196" s="73"/>
      <c r="AT196" s="74"/>
      <c r="AU196" s="150"/>
      <c r="AV196" s="149"/>
      <c r="AX196" s="94"/>
    </row>
    <row r="197" spans="2:50" s="67" customFormat="1" x14ac:dyDescent="0.2">
      <c r="B197" s="199"/>
      <c r="C197" s="73"/>
      <c r="D197" s="73"/>
      <c r="E197" s="73"/>
      <c r="F197" s="73"/>
      <c r="G197" s="73"/>
      <c r="H197" s="73"/>
      <c r="I197" s="73"/>
      <c r="J197" s="151"/>
      <c r="R197" s="73"/>
      <c r="S197" s="74"/>
      <c r="T197" s="148"/>
      <c r="U197" s="149"/>
      <c r="W197" s="94"/>
      <c r="Y197" s="199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151"/>
      <c r="AS197" s="73"/>
      <c r="AT197" s="74"/>
      <c r="AU197" s="150"/>
      <c r="AV197" s="149"/>
      <c r="AX197" s="94"/>
    </row>
    <row r="198" spans="2:50" s="67" customFormat="1" x14ac:dyDescent="0.2">
      <c r="B198" s="199"/>
      <c r="C198" s="73"/>
      <c r="D198" s="73"/>
      <c r="E198" s="73"/>
      <c r="F198" s="73"/>
      <c r="G198" s="73"/>
      <c r="H198" s="73"/>
      <c r="I198" s="73"/>
      <c r="J198" s="151"/>
      <c r="R198" s="73"/>
      <c r="S198" s="74"/>
      <c r="T198" s="148"/>
      <c r="U198" s="149"/>
      <c r="W198" s="94"/>
      <c r="Y198" s="199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151"/>
      <c r="AS198" s="73"/>
      <c r="AT198" s="74"/>
      <c r="AU198" s="150"/>
      <c r="AV198" s="149"/>
      <c r="AX198" s="94"/>
    </row>
    <row r="199" spans="2:50" s="67" customFormat="1" x14ac:dyDescent="0.2">
      <c r="B199" s="199"/>
      <c r="C199" s="73"/>
      <c r="D199" s="73"/>
      <c r="E199" s="73"/>
      <c r="F199" s="73"/>
      <c r="G199" s="73"/>
      <c r="H199" s="73"/>
      <c r="I199" s="73"/>
      <c r="J199" s="151"/>
      <c r="R199" s="73"/>
      <c r="S199" s="74"/>
      <c r="T199" s="148"/>
      <c r="U199" s="149"/>
      <c r="W199" s="94"/>
      <c r="Y199" s="199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151"/>
      <c r="AS199" s="73"/>
      <c r="AT199" s="74"/>
      <c r="AU199" s="150"/>
      <c r="AV199" s="149"/>
      <c r="AX199" s="94"/>
    </row>
    <row r="200" spans="2:50" s="67" customFormat="1" x14ac:dyDescent="0.2">
      <c r="B200" s="199"/>
      <c r="C200" s="73"/>
      <c r="D200" s="73"/>
      <c r="E200" s="73"/>
      <c r="F200" s="73"/>
      <c r="G200" s="73"/>
      <c r="H200" s="73"/>
      <c r="I200" s="73"/>
      <c r="J200" s="151"/>
      <c r="R200" s="73"/>
      <c r="S200" s="74"/>
      <c r="T200" s="148"/>
      <c r="U200" s="149"/>
      <c r="W200" s="94"/>
      <c r="Y200" s="199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151"/>
      <c r="AS200" s="73"/>
      <c r="AT200" s="74"/>
      <c r="AU200" s="150"/>
      <c r="AV200" s="149"/>
      <c r="AX200" s="94"/>
    </row>
    <row r="201" spans="2:50" s="67" customFormat="1" x14ac:dyDescent="0.2">
      <c r="B201" s="199"/>
      <c r="C201" s="73"/>
      <c r="D201" s="73"/>
      <c r="E201" s="73"/>
      <c r="F201" s="73"/>
      <c r="G201" s="73"/>
      <c r="H201" s="73"/>
      <c r="I201" s="73"/>
      <c r="J201" s="151"/>
      <c r="R201" s="73"/>
      <c r="S201" s="74"/>
      <c r="T201" s="148"/>
      <c r="U201" s="149"/>
      <c r="W201" s="94"/>
      <c r="Y201" s="199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151"/>
      <c r="AS201" s="73"/>
      <c r="AT201" s="74"/>
      <c r="AU201" s="150"/>
      <c r="AV201" s="149"/>
      <c r="AX201" s="94"/>
    </row>
    <row r="202" spans="2:50" s="67" customFormat="1" x14ac:dyDescent="0.2">
      <c r="B202" s="199"/>
      <c r="C202" s="73"/>
      <c r="D202" s="73"/>
      <c r="E202" s="73"/>
      <c r="F202" s="73"/>
      <c r="G202" s="73"/>
      <c r="H202" s="73"/>
      <c r="I202" s="73"/>
      <c r="J202" s="151"/>
      <c r="R202" s="73"/>
      <c r="S202" s="74"/>
      <c r="T202" s="148"/>
      <c r="U202" s="149"/>
      <c r="W202" s="94"/>
      <c r="Y202" s="199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151"/>
      <c r="AS202" s="73"/>
      <c r="AT202" s="74"/>
      <c r="AU202" s="150"/>
      <c r="AV202" s="149"/>
      <c r="AX202" s="94"/>
    </row>
    <row r="203" spans="2:50" s="67" customFormat="1" x14ac:dyDescent="0.2">
      <c r="B203" s="199"/>
      <c r="C203" s="73"/>
      <c r="D203" s="73"/>
      <c r="E203" s="73"/>
      <c r="F203" s="73"/>
      <c r="G203" s="73"/>
      <c r="H203" s="73"/>
      <c r="I203" s="73"/>
      <c r="J203" s="151"/>
      <c r="R203" s="73"/>
      <c r="S203" s="74"/>
      <c r="T203" s="148"/>
      <c r="U203" s="149"/>
      <c r="W203" s="94"/>
      <c r="Y203" s="199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151"/>
      <c r="AS203" s="73"/>
      <c r="AT203" s="74"/>
      <c r="AU203" s="150"/>
      <c r="AV203" s="149"/>
      <c r="AX203" s="94"/>
    </row>
    <row r="204" spans="2:50" s="67" customFormat="1" x14ac:dyDescent="0.2">
      <c r="B204" s="199"/>
      <c r="C204" s="73"/>
      <c r="D204" s="73"/>
      <c r="E204" s="73"/>
      <c r="F204" s="73"/>
      <c r="G204" s="73"/>
      <c r="H204" s="73"/>
      <c r="I204" s="73"/>
      <c r="J204" s="151"/>
      <c r="R204" s="73"/>
      <c r="S204" s="74"/>
      <c r="T204" s="148"/>
      <c r="U204" s="149"/>
      <c r="W204" s="94"/>
      <c r="Y204" s="199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151"/>
      <c r="AS204" s="73"/>
      <c r="AT204" s="74"/>
      <c r="AU204" s="150"/>
      <c r="AV204" s="149"/>
      <c r="AX204" s="94"/>
    </row>
    <row r="205" spans="2:50" s="67" customFormat="1" x14ac:dyDescent="0.2">
      <c r="B205" s="199"/>
      <c r="C205" s="73"/>
      <c r="D205" s="73"/>
      <c r="E205" s="73"/>
      <c r="F205" s="73"/>
      <c r="G205" s="73"/>
      <c r="H205" s="73"/>
      <c r="I205" s="73"/>
      <c r="J205" s="151"/>
      <c r="R205" s="73"/>
      <c r="S205" s="74"/>
      <c r="T205" s="148"/>
      <c r="U205" s="149"/>
      <c r="W205" s="94"/>
      <c r="Y205" s="199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151"/>
      <c r="AS205" s="73"/>
      <c r="AT205" s="74"/>
      <c r="AU205" s="150"/>
      <c r="AV205" s="149"/>
      <c r="AX205" s="94"/>
    </row>
    <row r="206" spans="2:50" s="67" customFormat="1" x14ac:dyDescent="0.2">
      <c r="B206" s="199"/>
      <c r="C206" s="73"/>
      <c r="D206" s="73"/>
      <c r="E206" s="73"/>
      <c r="F206" s="73"/>
      <c r="G206" s="73"/>
      <c r="H206" s="73"/>
      <c r="I206" s="73"/>
      <c r="J206" s="151"/>
      <c r="R206" s="73"/>
      <c r="S206" s="74"/>
      <c r="T206" s="148"/>
      <c r="U206" s="149"/>
      <c r="W206" s="94"/>
      <c r="Y206" s="199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151"/>
      <c r="AS206" s="73"/>
      <c r="AT206" s="74"/>
      <c r="AU206" s="150"/>
      <c r="AV206" s="149"/>
      <c r="AX206" s="94"/>
    </row>
    <row r="207" spans="2:50" s="67" customFormat="1" x14ac:dyDescent="0.2">
      <c r="B207" s="199"/>
      <c r="C207" s="73"/>
      <c r="D207" s="73"/>
      <c r="E207" s="73"/>
      <c r="F207" s="73"/>
      <c r="G207" s="73"/>
      <c r="H207" s="73"/>
      <c r="I207" s="73"/>
      <c r="J207" s="151"/>
      <c r="R207" s="73"/>
      <c r="S207" s="74"/>
      <c r="T207" s="148"/>
      <c r="U207" s="149"/>
      <c r="W207" s="94"/>
      <c r="Y207" s="199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151"/>
      <c r="AS207" s="73"/>
      <c r="AT207" s="74"/>
      <c r="AU207" s="150"/>
      <c r="AV207" s="149"/>
      <c r="AX207" s="94"/>
    </row>
    <row r="208" spans="2:50" s="67" customFormat="1" x14ac:dyDescent="0.2">
      <c r="B208" s="199"/>
      <c r="C208" s="73"/>
      <c r="D208" s="73"/>
      <c r="E208" s="73"/>
      <c r="F208" s="73"/>
      <c r="G208" s="73"/>
      <c r="H208" s="73"/>
      <c r="I208" s="73"/>
      <c r="J208" s="151"/>
      <c r="R208" s="73"/>
      <c r="S208" s="74"/>
      <c r="T208" s="148"/>
      <c r="U208" s="149"/>
      <c r="W208" s="94"/>
      <c r="Y208" s="199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151"/>
      <c r="AS208" s="73"/>
      <c r="AT208" s="74"/>
      <c r="AU208" s="150"/>
      <c r="AV208" s="149"/>
      <c r="AX208" s="94"/>
    </row>
    <row r="209" spans="2:50" s="67" customFormat="1" x14ac:dyDescent="0.2">
      <c r="B209" s="199"/>
      <c r="C209" s="73"/>
      <c r="D209" s="73"/>
      <c r="E209" s="73"/>
      <c r="F209" s="73"/>
      <c r="G209" s="73"/>
      <c r="H209" s="73"/>
      <c r="I209" s="73"/>
      <c r="J209" s="151"/>
      <c r="R209" s="73"/>
      <c r="S209" s="74"/>
      <c r="T209" s="148"/>
      <c r="U209" s="149"/>
      <c r="W209" s="94"/>
      <c r="Y209" s="199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151"/>
      <c r="AS209" s="73"/>
      <c r="AT209" s="74"/>
      <c r="AU209" s="150"/>
      <c r="AV209" s="149"/>
      <c r="AX209" s="94"/>
    </row>
    <row r="210" spans="2:50" s="67" customFormat="1" x14ac:dyDescent="0.2">
      <c r="B210" s="199"/>
      <c r="C210" s="73"/>
      <c r="D210" s="73"/>
      <c r="E210" s="73"/>
      <c r="F210" s="73"/>
      <c r="G210" s="73"/>
      <c r="H210" s="73"/>
      <c r="I210" s="73"/>
      <c r="J210" s="151"/>
      <c r="R210" s="73"/>
      <c r="S210" s="74"/>
      <c r="T210" s="148"/>
      <c r="U210" s="149"/>
      <c r="W210" s="94"/>
      <c r="Y210" s="199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151"/>
      <c r="AS210" s="73"/>
      <c r="AT210" s="74"/>
      <c r="AU210" s="150"/>
      <c r="AV210" s="149"/>
      <c r="AX210" s="94"/>
    </row>
    <row r="211" spans="2:50" s="67" customFormat="1" x14ac:dyDescent="0.2">
      <c r="B211" s="199"/>
      <c r="C211" s="73"/>
      <c r="D211" s="73"/>
      <c r="E211" s="73"/>
      <c r="F211" s="73"/>
      <c r="G211" s="73"/>
      <c r="H211" s="73"/>
      <c r="I211" s="73"/>
      <c r="J211" s="151"/>
      <c r="R211" s="73"/>
      <c r="S211" s="74"/>
      <c r="T211" s="148"/>
      <c r="U211" s="149"/>
      <c r="W211" s="94"/>
      <c r="Y211" s="199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151"/>
      <c r="AS211" s="73"/>
      <c r="AT211" s="74"/>
      <c r="AU211" s="150"/>
      <c r="AV211" s="149"/>
      <c r="AX211" s="94"/>
    </row>
    <row r="212" spans="2:50" s="67" customFormat="1" x14ac:dyDescent="0.2">
      <c r="B212" s="199"/>
      <c r="C212" s="73"/>
      <c r="D212" s="73"/>
      <c r="E212" s="73"/>
      <c r="F212" s="73"/>
      <c r="G212" s="73"/>
      <c r="H212" s="73"/>
      <c r="I212" s="73"/>
      <c r="J212" s="151"/>
      <c r="R212" s="73"/>
      <c r="S212" s="74"/>
      <c r="T212" s="148"/>
      <c r="U212" s="149"/>
      <c r="W212" s="94"/>
      <c r="Y212" s="199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151"/>
      <c r="AS212" s="73"/>
      <c r="AT212" s="74"/>
      <c r="AU212" s="150"/>
      <c r="AV212" s="149"/>
      <c r="AX212" s="94"/>
    </row>
    <row r="213" spans="2:50" s="67" customFormat="1" x14ac:dyDescent="0.2">
      <c r="B213" s="199"/>
      <c r="C213" s="73"/>
      <c r="D213" s="73"/>
      <c r="E213" s="73"/>
      <c r="F213" s="73"/>
      <c r="G213" s="73"/>
      <c r="H213" s="73"/>
      <c r="I213" s="73"/>
      <c r="J213" s="151"/>
      <c r="R213" s="73"/>
      <c r="S213" s="74"/>
      <c r="T213" s="148"/>
      <c r="U213" s="149"/>
      <c r="W213" s="94"/>
      <c r="Y213" s="199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151"/>
      <c r="AS213" s="73"/>
      <c r="AT213" s="74"/>
      <c r="AU213" s="150"/>
      <c r="AV213" s="149"/>
      <c r="AX213" s="94"/>
    </row>
    <row r="214" spans="2:50" s="67" customFormat="1" x14ac:dyDescent="0.2">
      <c r="B214" s="199"/>
      <c r="C214" s="73"/>
      <c r="D214" s="73"/>
      <c r="E214" s="73"/>
      <c r="F214" s="73"/>
      <c r="G214" s="73"/>
      <c r="H214" s="73"/>
      <c r="I214" s="73"/>
      <c r="J214" s="151"/>
      <c r="R214" s="73"/>
      <c r="S214" s="74"/>
      <c r="T214" s="148"/>
      <c r="U214" s="149"/>
      <c r="W214" s="94"/>
      <c r="Y214" s="199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151"/>
      <c r="AS214" s="73"/>
      <c r="AT214" s="74"/>
      <c r="AU214" s="150"/>
      <c r="AV214" s="149"/>
      <c r="AX214" s="94"/>
    </row>
    <row r="215" spans="2:50" s="67" customFormat="1" x14ac:dyDescent="0.2">
      <c r="B215" s="199"/>
      <c r="C215" s="73"/>
      <c r="D215" s="73"/>
      <c r="E215" s="73"/>
      <c r="F215" s="73"/>
      <c r="G215" s="73"/>
      <c r="H215" s="73"/>
      <c r="I215" s="73"/>
      <c r="J215" s="151"/>
      <c r="R215" s="73"/>
      <c r="S215" s="74"/>
      <c r="T215" s="148"/>
      <c r="U215" s="149"/>
      <c r="W215" s="94"/>
      <c r="Y215" s="199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151"/>
      <c r="AS215" s="73"/>
      <c r="AT215" s="74"/>
      <c r="AU215" s="150"/>
      <c r="AV215" s="149"/>
      <c r="AX215" s="94"/>
    </row>
    <row r="216" spans="2:50" s="67" customFormat="1" x14ac:dyDescent="0.2">
      <c r="B216" s="199"/>
      <c r="C216" s="73"/>
      <c r="D216" s="73"/>
      <c r="E216" s="73"/>
      <c r="F216" s="73"/>
      <c r="G216" s="73"/>
      <c r="H216" s="73"/>
      <c r="I216" s="73"/>
      <c r="J216" s="151"/>
      <c r="R216" s="73"/>
      <c r="S216" s="74"/>
      <c r="T216" s="148"/>
      <c r="U216" s="149"/>
      <c r="W216" s="94"/>
      <c r="Y216" s="199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151"/>
      <c r="AS216" s="73"/>
      <c r="AT216" s="74"/>
      <c r="AU216" s="150"/>
      <c r="AV216" s="149"/>
      <c r="AX216" s="94"/>
    </row>
    <row r="217" spans="2:50" s="67" customFormat="1" x14ac:dyDescent="0.2">
      <c r="B217" s="199"/>
      <c r="C217" s="73"/>
      <c r="D217" s="73"/>
      <c r="E217" s="73"/>
      <c r="F217" s="73"/>
      <c r="G217" s="73"/>
      <c r="H217" s="73"/>
      <c r="I217" s="73"/>
      <c r="J217" s="151"/>
      <c r="R217" s="73"/>
      <c r="S217" s="74"/>
      <c r="T217" s="148"/>
      <c r="U217" s="149"/>
      <c r="W217" s="94"/>
      <c r="Y217" s="199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151"/>
      <c r="AS217" s="73"/>
      <c r="AT217" s="74"/>
      <c r="AU217" s="150"/>
      <c r="AV217" s="149"/>
      <c r="AX217" s="94"/>
    </row>
    <row r="218" spans="2:50" s="67" customFormat="1" x14ac:dyDescent="0.2">
      <c r="B218" s="199"/>
      <c r="C218" s="73"/>
      <c r="D218" s="73"/>
      <c r="E218" s="73"/>
      <c r="F218" s="73"/>
      <c r="G218" s="73"/>
      <c r="H218" s="73"/>
      <c r="I218" s="73"/>
      <c r="J218" s="151"/>
      <c r="R218" s="73"/>
      <c r="S218" s="74"/>
      <c r="T218" s="148"/>
      <c r="U218" s="149"/>
      <c r="W218" s="94"/>
      <c r="Y218" s="199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151"/>
      <c r="AS218" s="73"/>
      <c r="AT218" s="74"/>
      <c r="AU218" s="150"/>
      <c r="AV218" s="149"/>
      <c r="AX218" s="94"/>
    </row>
    <row r="219" spans="2:50" s="67" customFormat="1" x14ac:dyDescent="0.2">
      <c r="B219" s="199"/>
      <c r="C219" s="73"/>
      <c r="D219" s="73"/>
      <c r="E219" s="73"/>
      <c r="F219" s="73"/>
      <c r="G219" s="73"/>
      <c r="H219" s="73"/>
      <c r="I219" s="73"/>
      <c r="J219" s="151"/>
      <c r="R219" s="73"/>
      <c r="S219" s="74"/>
      <c r="T219" s="148"/>
      <c r="U219" s="149"/>
      <c r="W219" s="94"/>
      <c r="Y219" s="199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151"/>
      <c r="AS219" s="73"/>
      <c r="AT219" s="74"/>
      <c r="AU219" s="150"/>
      <c r="AV219" s="149"/>
      <c r="AX219" s="94"/>
    </row>
    <row r="220" spans="2:50" s="67" customFormat="1" x14ac:dyDescent="0.2">
      <c r="B220" s="199"/>
      <c r="C220" s="73"/>
      <c r="D220" s="73"/>
      <c r="E220" s="73"/>
      <c r="F220" s="73"/>
      <c r="G220" s="73"/>
      <c r="H220" s="73"/>
      <c r="I220" s="73"/>
      <c r="J220" s="151"/>
      <c r="R220" s="73"/>
      <c r="S220" s="74"/>
      <c r="T220" s="148"/>
      <c r="U220" s="149"/>
      <c r="W220" s="94"/>
      <c r="Y220" s="199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151"/>
      <c r="AS220" s="73"/>
      <c r="AT220" s="74"/>
      <c r="AU220" s="150"/>
      <c r="AV220" s="149"/>
      <c r="AX220" s="94"/>
    </row>
    <row r="221" spans="2:50" s="67" customFormat="1" x14ac:dyDescent="0.2">
      <c r="B221" s="199"/>
      <c r="C221" s="73"/>
      <c r="D221" s="73"/>
      <c r="E221" s="73"/>
      <c r="F221" s="73"/>
      <c r="G221" s="73"/>
      <c r="H221" s="73"/>
      <c r="I221" s="73"/>
      <c r="J221" s="151"/>
      <c r="R221" s="73"/>
      <c r="S221" s="74"/>
      <c r="T221" s="148"/>
      <c r="U221" s="149"/>
      <c r="W221" s="94"/>
      <c r="Y221" s="199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151"/>
      <c r="AS221" s="73"/>
      <c r="AT221" s="74"/>
      <c r="AU221" s="150"/>
      <c r="AV221" s="149"/>
      <c r="AX221" s="94"/>
    </row>
    <row r="222" spans="2:50" s="67" customFormat="1" x14ac:dyDescent="0.2">
      <c r="B222" s="199"/>
      <c r="C222" s="73"/>
      <c r="D222" s="73"/>
      <c r="E222" s="73"/>
      <c r="F222" s="73"/>
      <c r="G222" s="73"/>
      <c r="H222" s="73"/>
      <c r="I222" s="153"/>
      <c r="J222" s="151"/>
      <c r="R222" s="73"/>
      <c r="S222" s="74"/>
      <c r="T222" s="148"/>
      <c r="U222" s="149"/>
      <c r="W222" s="94"/>
      <c r="Y222" s="199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153"/>
      <c r="AK222" s="151"/>
      <c r="AS222" s="73"/>
      <c r="AT222" s="74"/>
      <c r="AU222" s="150"/>
      <c r="AV222" s="149"/>
      <c r="AX222" s="94"/>
    </row>
    <row r="223" spans="2:50" s="67" customFormat="1" x14ac:dyDescent="0.2">
      <c r="B223" s="199"/>
      <c r="C223" s="73"/>
      <c r="D223" s="73"/>
      <c r="E223" s="73"/>
      <c r="F223" s="73"/>
      <c r="G223" s="73"/>
      <c r="H223" s="73"/>
      <c r="I223" s="153"/>
      <c r="J223" s="151"/>
      <c r="R223" s="73"/>
      <c r="S223" s="74"/>
      <c r="T223" s="148"/>
      <c r="U223" s="149"/>
      <c r="W223" s="94"/>
      <c r="Y223" s="199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153"/>
      <c r="AK223" s="151"/>
      <c r="AS223" s="73"/>
      <c r="AT223" s="74"/>
      <c r="AU223" s="150"/>
      <c r="AV223" s="149"/>
      <c r="AX223" s="94"/>
    </row>
    <row r="224" spans="2:50" s="67" customFormat="1" x14ac:dyDescent="0.2">
      <c r="B224" s="199"/>
      <c r="C224" s="73"/>
      <c r="D224" s="73"/>
      <c r="E224" s="73"/>
      <c r="F224" s="73"/>
      <c r="G224" s="73"/>
      <c r="H224" s="73"/>
      <c r="I224" s="153"/>
      <c r="J224" s="151"/>
      <c r="R224" s="73"/>
      <c r="S224" s="74"/>
      <c r="T224" s="148"/>
      <c r="U224" s="149"/>
      <c r="W224" s="94"/>
      <c r="Y224" s="199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153"/>
      <c r="AK224" s="151"/>
      <c r="AS224" s="73"/>
      <c r="AT224" s="74"/>
      <c r="AU224" s="150"/>
      <c r="AV224" s="149"/>
      <c r="AX224" s="94"/>
    </row>
    <row r="225" spans="2:50" s="67" customFormat="1" x14ac:dyDescent="0.2">
      <c r="B225" s="199"/>
      <c r="C225" s="73"/>
      <c r="D225" s="73"/>
      <c r="E225" s="73"/>
      <c r="F225" s="73"/>
      <c r="G225" s="73"/>
      <c r="H225" s="73"/>
      <c r="I225" s="153"/>
      <c r="J225" s="151"/>
      <c r="R225" s="73"/>
      <c r="S225" s="74"/>
      <c r="T225" s="148"/>
      <c r="U225" s="149"/>
      <c r="W225" s="94"/>
      <c r="Y225" s="199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153"/>
      <c r="AK225" s="151"/>
      <c r="AS225" s="73"/>
      <c r="AT225" s="74"/>
      <c r="AU225" s="150"/>
      <c r="AV225" s="149"/>
      <c r="AX225" s="94"/>
    </row>
    <row r="226" spans="2:50" s="67" customFormat="1" x14ac:dyDescent="0.2">
      <c r="B226" s="199"/>
      <c r="C226" s="73"/>
      <c r="D226" s="73"/>
      <c r="E226" s="73"/>
      <c r="F226" s="73"/>
      <c r="G226" s="73"/>
      <c r="H226" s="73"/>
      <c r="I226" s="153"/>
      <c r="J226" s="151"/>
      <c r="R226" s="73"/>
      <c r="S226" s="74"/>
      <c r="T226" s="148"/>
      <c r="U226" s="149"/>
      <c r="W226" s="94"/>
      <c r="Y226" s="199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153"/>
      <c r="AK226" s="151"/>
      <c r="AS226" s="73"/>
      <c r="AT226" s="74"/>
      <c r="AU226" s="150"/>
      <c r="AV226" s="149"/>
      <c r="AX226" s="94"/>
    </row>
    <row r="227" spans="2:50" s="67" customFormat="1" x14ac:dyDescent="0.2">
      <c r="B227" s="199"/>
      <c r="C227" s="73"/>
      <c r="D227" s="73"/>
      <c r="E227" s="73"/>
      <c r="F227" s="73"/>
      <c r="G227" s="73"/>
      <c r="H227" s="73"/>
      <c r="I227" s="153"/>
      <c r="J227" s="151"/>
      <c r="R227" s="73"/>
      <c r="S227" s="74"/>
      <c r="T227" s="148"/>
      <c r="U227" s="149"/>
      <c r="W227" s="94"/>
      <c r="Y227" s="199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153"/>
      <c r="AK227" s="151"/>
      <c r="AS227" s="73"/>
      <c r="AT227" s="74"/>
      <c r="AU227" s="150"/>
      <c r="AV227" s="149"/>
      <c r="AX227" s="94"/>
    </row>
    <row r="228" spans="2:50" s="67" customFormat="1" x14ac:dyDescent="0.2">
      <c r="B228" s="199"/>
      <c r="C228" s="73"/>
      <c r="D228" s="73"/>
      <c r="E228" s="73"/>
      <c r="F228" s="73"/>
      <c r="G228" s="73"/>
      <c r="H228" s="73"/>
      <c r="I228" s="153"/>
      <c r="J228" s="151"/>
      <c r="R228" s="73"/>
      <c r="S228" s="74"/>
      <c r="T228" s="148"/>
      <c r="U228" s="149"/>
      <c r="W228" s="94"/>
      <c r="Y228" s="199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153"/>
      <c r="AK228" s="151"/>
      <c r="AS228" s="73"/>
      <c r="AT228" s="74"/>
      <c r="AU228" s="150"/>
      <c r="AV228" s="149"/>
      <c r="AX228" s="94"/>
    </row>
    <row r="229" spans="2:50" s="67" customFormat="1" x14ac:dyDescent="0.2">
      <c r="B229" s="199"/>
      <c r="C229" s="73"/>
      <c r="D229" s="73"/>
      <c r="E229" s="73"/>
      <c r="F229" s="73"/>
      <c r="G229" s="73"/>
      <c r="H229" s="73"/>
      <c r="I229" s="153"/>
      <c r="J229" s="151"/>
      <c r="R229" s="73"/>
      <c r="S229" s="74"/>
      <c r="T229" s="148"/>
      <c r="U229" s="149"/>
      <c r="W229" s="94"/>
      <c r="Y229" s="199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153"/>
      <c r="AK229" s="151"/>
      <c r="AS229" s="73"/>
      <c r="AT229" s="74"/>
      <c r="AU229" s="150"/>
      <c r="AV229" s="149"/>
      <c r="AX229" s="94"/>
    </row>
    <row r="230" spans="2:50" s="67" customFormat="1" x14ac:dyDescent="0.2">
      <c r="B230" s="199"/>
      <c r="C230" s="73"/>
      <c r="D230" s="73"/>
      <c r="E230" s="73"/>
      <c r="F230" s="73"/>
      <c r="G230" s="73"/>
      <c r="H230" s="73"/>
      <c r="I230" s="153"/>
      <c r="J230" s="151"/>
      <c r="R230" s="73"/>
      <c r="S230" s="74"/>
      <c r="T230" s="148"/>
      <c r="U230" s="149"/>
      <c r="W230" s="94"/>
      <c r="Y230" s="199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153"/>
      <c r="AK230" s="151"/>
      <c r="AS230" s="73"/>
      <c r="AT230" s="74"/>
      <c r="AU230" s="150"/>
      <c r="AV230" s="149"/>
      <c r="AX230" s="94"/>
    </row>
    <row r="231" spans="2:50" s="67" customFormat="1" x14ac:dyDescent="0.2">
      <c r="B231" s="199"/>
      <c r="C231" s="73"/>
      <c r="D231" s="73"/>
      <c r="E231" s="73"/>
      <c r="F231" s="73"/>
      <c r="G231" s="73"/>
      <c r="H231" s="73"/>
      <c r="I231" s="153"/>
      <c r="J231" s="151"/>
      <c r="R231" s="73"/>
      <c r="S231" s="74"/>
      <c r="T231" s="148"/>
      <c r="U231" s="149"/>
      <c r="W231" s="94"/>
      <c r="Y231" s="199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153"/>
      <c r="AK231" s="151"/>
      <c r="AS231" s="73"/>
      <c r="AT231" s="74"/>
      <c r="AU231" s="150"/>
      <c r="AV231" s="149"/>
      <c r="AX231" s="94"/>
    </row>
    <row r="232" spans="2:50" s="67" customFormat="1" x14ac:dyDescent="0.2">
      <c r="B232" s="199"/>
      <c r="C232" s="73"/>
      <c r="D232" s="73"/>
      <c r="E232" s="73"/>
      <c r="F232" s="73"/>
      <c r="G232" s="73"/>
      <c r="H232" s="73"/>
      <c r="I232" s="153"/>
      <c r="J232" s="151"/>
      <c r="R232" s="73"/>
      <c r="S232" s="74"/>
      <c r="T232" s="148"/>
      <c r="U232" s="149"/>
      <c r="W232" s="94"/>
      <c r="Y232" s="199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153"/>
      <c r="AK232" s="151"/>
      <c r="AS232" s="73"/>
      <c r="AT232" s="74"/>
      <c r="AU232" s="150"/>
      <c r="AV232" s="149"/>
      <c r="AX232" s="94"/>
    </row>
    <row r="233" spans="2:50" s="67" customFormat="1" x14ac:dyDescent="0.2">
      <c r="B233" s="199"/>
      <c r="C233" s="73"/>
      <c r="D233" s="73"/>
      <c r="E233" s="73"/>
      <c r="F233" s="73"/>
      <c r="G233" s="73"/>
      <c r="H233" s="73"/>
      <c r="I233" s="153"/>
      <c r="J233" s="151"/>
      <c r="R233" s="73"/>
      <c r="S233" s="74"/>
      <c r="T233" s="148"/>
      <c r="U233" s="149"/>
      <c r="W233" s="94"/>
      <c r="Y233" s="199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153"/>
      <c r="AK233" s="151"/>
      <c r="AS233" s="73"/>
      <c r="AT233" s="74"/>
      <c r="AU233" s="150"/>
      <c r="AV233" s="149"/>
      <c r="AX233" s="94"/>
    </row>
    <row r="234" spans="2:50" s="67" customFormat="1" x14ac:dyDescent="0.2">
      <c r="B234" s="199"/>
      <c r="C234" s="73"/>
      <c r="D234" s="73"/>
      <c r="E234" s="73"/>
      <c r="F234" s="73"/>
      <c r="G234" s="73"/>
      <c r="H234" s="73"/>
      <c r="I234" s="153"/>
      <c r="J234" s="151"/>
      <c r="R234" s="73"/>
      <c r="S234" s="74"/>
      <c r="T234" s="148"/>
      <c r="U234" s="149"/>
      <c r="W234" s="94"/>
      <c r="Y234" s="199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153"/>
      <c r="AK234" s="151"/>
      <c r="AS234" s="73"/>
      <c r="AT234" s="74"/>
      <c r="AU234" s="150"/>
      <c r="AV234" s="149"/>
      <c r="AX234" s="94"/>
    </row>
    <row r="235" spans="2:50" s="67" customFormat="1" x14ac:dyDescent="0.2">
      <c r="B235" s="199"/>
      <c r="C235" s="73"/>
      <c r="D235" s="73"/>
      <c r="E235" s="73"/>
      <c r="F235" s="73"/>
      <c r="G235" s="73"/>
      <c r="H235" s="73"/>
      <c r="I235" s="153"/>
      <c r="J235" s="151"/>
      <c r="R235" s="73"/>
      <c r="S235" s="74"/>
      <c r="T235" s="148"/>
      <c r="U235" s="149"/>
      <c r="W235" s="94"/>
      <c r="Y235" s="199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153"/>
      <c r="AK235" s="151"/>
      <c r="AS235" s="73"/>
      <c r="AT235" s="74"/>
      <c r="AU235" s="150"/>
      <c r="AV235" s="149"/>
      <c r="AX235" s="94"/>
    </row>
    <row r="236" spans="2:50" s="67" customFormat="1" x14ac:dyDescent="0.2">
      <c r="B236" s="199"/>
      <c r="C236" s="73"/>
      <c r="D236" s="73"/>
      <c r="E236" s="73"/>
      <c r="F236" s="73"/>
      <c r="G236" s="73"/>
      <c r="H236" s="73"/>
      <c r="I236" s="153"/>
      <c r="J236" s="151"/>
      <c r="R236" s="73"/>
      <c r="S236" s="74"/>
      <c r="T236" s="148"/>
      <c r="U236" s="149"/>
      <c r="W236" s="94"/>
      <c r="Y236" s="199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153"/>
      <c r="AK236" s="151"/>
      <c r="AS236" s="73"/>
      <c r="AT236" s="74"/>
      <c r="AU236" s="150"/>
      <c r="AV236" s="149"/>
      <c r="AX236" s="94"/>
    </row>
    <row r="237" spans="2:50" s="67" customFormat="1" x14ac:dyDescent="0.2">
      <c r="B237" s="199"/>
      <c r="C237" s="73"/>
      <c r="D237" s="73"/>
      <c r="E237" s="73"/>
      <c r="F237" s="73"/>
      <c r="G237" s="73"/>
      <c r="H237" s="73"/>
      <c r="I237" s="153"/>
      <c r="J237" s="151"/>
      <c r="R237" s="73"/>
      <c r="S237" s="74"/>
      <c r="T237" s="148"/>
      <c r="U237" s="149"/>
      <c r="W237" s="94"/>
      <c r="Y237" s="199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153"/>
      <c r="AK237" s="151"/>
      <c r="AS237" s="73"/>
      <c r="AT237" s="74"/>
      <c r="AU237" s="150"/>
      <c r="AV237" s="149"/>
      <c r="AX237" s="94"/>
    </row>
    <row r="238" spans="2:50" s="67" customFormat="1" x14ac:dyDescent="0.2">
      <c r="B238" s="199"/>
      <c r="C238" s="73"/>
      <c r="D238" s="73"/>
      <c r="E238" s="73"/>
      <c r="F238" s="73"/>
      <c r="G238" s="73"/>
      <c r="H238" s="73"/>
      <c r="I238" s="153"/>
      <c r="J238" s="151"/>
      <c r="R238" s="73"/>
      <c r="S238" s="74"/>
      <c r="T238" s="148"/>
      <c r="U238" s="149"/>
      <c r="W238" s="94"/>
      <c r="Y238" s="199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153"/>
      <c r="AK238" s="151"/>
      <c r="AS238" s="73"/>
      <c r="AT238" s="74"/>
      <c r="AU238" s="150"/>
      <c r="AV238" s="149"/>
      <c r="AX238" s="94"/>
    </row>
    <row r="239" spans="2:50" s="67" customFormat="1" x14ac:dyDescent="0.2">
      <c r="B239" s="199"/>
      <c r="C239" s="73"/>
      <c r="D239" s="73"/>
      <c r="E239" s="73"/>
      <c r="F239" s="73"/>
      <c r="G239" s="73"/>
      <c r="H239" s="73"/>
      <c r="I239" s="153"/>
      <c r="J239" s="151"/>
      <c r="R239" s="73"/>
      <c r="S239" s="74"/>
      <c r="T239" s="148"/>
      <c r="U239" s="149"/>
      <c r="W239" s="94"/>
      <c r="Y239" s="199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153"/>
      <c r="AK239" s="151"/>
      <c r="AS239" s="73"/>
      <c r="AT239" s="74"/>
      <c r="AU239" s="150"/>
      <c r="AV239" s="149"/>
      <c r="AX239" s="94"/>
    </row>
    <row r="240" spans="2:50" s="67" customFormat="1" x14ac:dyDescent="0.2">
      <c r="B240" s="199"/>
      <c r="C240" s="73"/>
      <c r="D240" s="73"/>
      <c r="E240" s="73"/>
      <c r="F240" s="73"/>
      <c r="G240" s="73"/>
      <c r="H240" s="73"/>
      <c r="I240" s="153"/>
      <c r="J240" s="151"/>
      <c r="R240" s="73"/>
      <c r="S240" s="74"/>
      <c r="T240" s="148"/>
      <c r="U240" s="149"/>
      <c r="W240" s="94"/>
      <c r="Y240" s="199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153"/>
      <c r="AK240" s="151"/>
      <c r="AS240" s="73"/>
      <c r="AT240" s="74"/>
      <c r="AU240" s="150"/>
      <c r="AV240" s="149"/>
      <c r="AX240" s="94"/>
    </row>
    <row r="241" spans="2:50" s="67" customFormat="1" x14ac:dyDescent="0.2">
      <c r="B241" s="199"/>
      <c r="C241" s="73"/>
      <c r="D241" s="73"/>
      <c r="E241" s="73"/>
      <c r="F241" s="73"/>
      <c r="G241" s="73"/>
      <c r="H241" s="73"/>
      <c r="I241" s="153"/>
      <c r="J241" s="151"/>
      <c r="R241" s="73"/>
      <c r="S241" s="74"/>
      <c r="T241" s="148"/>
      <c r="U241" s="149"/>
      <c r="W241" s="94"/>
      <c r="Y241" s="199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153"/>
      <c r="AK241" s="151"/>
      <c r="AS241" s="73"/>
      <c r="AT241" s="74"/>
      <c r="AU241" s="150"/>
      <c r="AV241" s="149"/>
      <c r="AX241" s="94"/>
    </row>
    <row r="242" spans="2:50" s="67" customFormat="1" x14ac:dyDescent="0.2">
      <c r="B242" s="199"/>
      <c r="C242" s="73"/>
      <c r="D242" s="154" t="s">
        <v>40</v>
      </c>
      <c r="E242" s="73"/>
      <c r="F242" s="6"/>
      <c r="G242" s="6"/>
      <c r="H242" s="73"/>
      <c r="I242" s="153"/>
      <c r="J242" s="151"/>
      <c r="R242" s="73"/>
      <c r="S242" s="74"/>
      <c r="T242" s="148"/>
      <c r="U242" s="149"/>
      <c r="W242" s="94"/>
      <c r="Y242" s="199"/>
      <c r="Z242" s="73"/>
      <c r="AA242" s="154" t="s">
        <v>40</v>
      </c>
      <c r="AB242" s="73"/>
      <c r="AC242" s="6"/>
      <c r="AD242" s="6"/>
      <c r="AE242" s="6"/>
      <c r="AF242" s="6"/>
      <c r="AG242" s="6"/>
      <c r="AH242" s="6"/>
      <c r="AI242" s="73"/>
      <c r="AJ242" s="153"/>
      <c r="AK242" s="151"/>
      <c r="AS242" s="73"/>
      <c r="AT242" s="74"/>
      <c r="AU242" s="150"/>
      <c r="AV242" s="149"/>
      <c r="AX242" s="94"/>
    </row>
    <row r="243" spans="2:50" s="67" customFormat="1" x14ac:dyDescent="0.2">
      <c r="B243" s="199"/>
      <c r="C243" s="73"/>
      <c r="D243" s="7"/>
      <c r="E243" s="155" t="s">
        <v>19</v>
      </c>
      <c r="F243" s="155" t="s">
        <v>20</v>
      </c>
      <c r="G243" s="8" t="s">
        <v>21</v>
      </c>
      <c r="H243" s="73"/>
      <c r="I243" s="153"/>
      <c r="J243" s="151"/>
      <c r="R243" s="73"/>
      <c r="S243" s="74"/>
      <c r="T243" s="148"/>
      <c r="U243" s="149"/>
      <c r="W243" s="94"/>
      <c r="Y243" s="199"/>
      <c r="Z243" s="73"/>
      <c r="AA243" s="7"/>
      <c r="AB243" s="155" t="s">
        <v>19</v>
      </c>
      <c r="AC243" s="155" t="s">
        <v>20</v>
      </c>
      <c r="AD243" s="155"/>
      <c r="AE243" s="155"/>
      <c r="AF243" s="155"/>
      <c r="AG243" s="155"/>
      <c r="AH243" s="8" t="s">
        <v>21</v>
      </c>
      <c r="AI243" s="73"/>
      <c r="AJ243" s="153"/>
      <c r="AK243" s="151"/>
      <c r="AS243" s="73"/>
      <c r="AT243" s="74"/>
      <c r="AU243" s="150"/>
      <c r="AV243" s="149"/>
      <c r="AX243" s="94"/>
    </row>
    <row r="244" spans="2:50" s="67" customFormat="1" x14ac:dyDescent="0.2">
      <c r="B244" s="199"/>
      <c r="C244" s="73"/>
      <c r="D244" s="156" t="s">
        <v>0</v>
      </c>
      <c r="E244" s="157">
        <v>57</v>
      </c>
      <c r="F244" s="158">
        <v>-23</v>
      </c>
      <c r="G244" s="159">
        <v>-27</v>
      </c>
      <c r="H244" s="73"/>
      <c r="I244" s="153"/>
      <c r="J244" s="151"/>
      <c r="R244" s="73"/>
      <c r="S244" s="74"/>
      <c r="T244" s="148"/>
      <c r="U244" s="149"/>
      <c r="W244" s="94"/>
      <c r="Y244" s="199"/>
      <c r="Z244" s="73"/>
      <c r="AA244" s="156" t="s">
        <v>0</v>
      </c>
      <c r="AB244" s="157">
        <v>57</v>
      </c>
      <c r="AC244" s="158">
        <v>-23</v>
      </c>
      <c r="AD244" s="158"/>
      <c r="AE244" s="158"/>
      <c r="AF244" s="158"/>
      <c r="AG244" s="158"/>
      <c r="AH244" s="159">
        <v>-27</v>
      </c>
      <c r="AI244" s="73"/>
      <c r="AJ244" s="153"/>
      <c r="AK244" s="151"/>
      <c r="AS244" s="73"/>
      <c r="AT244" s="74"/>
      <c r="AU244" s="150"/>
      <c r="AV244" s="149"/>
      <c r="AX244" s="94"/>
    </row>
    <row r="245" spans="2:50" s="67" customFormat="1" x14ac:dyDescent="0.2">
      <c r="B245" s="199"/>
      <c r="C245" s="73"/>
      <c r="D245" s="160" t="s">
        <v>1</v>
      </c>
      <c r="E245" s="161">
        <v>54</v>
      </c>
      <c r="F245" s="162">
        <v>44</v>
      </c>
      <c r="G245" s="163">
        <v>-1</v>
      </c>
      <c r="H245" s="73"/>
      <c r="I245" s="153"/>
      <c r="J245" s="151"/>
      <c r="R245" s="73"/>
      <c r="S245" s="74"/>
      <c r="T245" s="148"/>
      <c r="U245" s="149"/>
      <c r="W245" s="94"/>
      <c r="Y245" s="199"/>
      <c r="Z245" s="73"/>
      <c r="AA245" s="160" t="s">
        <v>1</v>
      </c>
      <c r="AB245" s="161">
        <v>54</v>
      </c>
      <c r="AC245" s="162">
        <v>44</v>
      </c>
      <c r="AD245" s="162"/>
      <c r="AE245" s="162"/>
      <c r="AF245" s="162"/>
      <c r="AG245" s="162"/>
      <c r="AH245" s="163">
        <v>-1</v>
      </c>
      <c r="AI245" s="73"/>
      <c r="AJ245" s="153"/>
      <c r="AK245" s="151"/>
      <c r="AS245" s="73"/>
      <c r="AT245" s="74"/>
      <c r="AU245" s="150"/>
      <c r="AV245" s="149"/>
      <c r="AX245" s="94"/>
    </row>
    <row r="246" spans="2:50" s="67" customFormat="1" x14ac:dyDescent="0.2">
      <c r="B246" s="199"/>
      <c r="C246" s="73"/>
      <c r="D246" s="160" t="s">
        <v>2</v>
      </c>
      <c r="E246" s="161">
        <v>78</v>
      </c>
      <c r="F246" s="162">
        <v>-3</v>
      </c>
      <c r="G246" s="163">
        <v>58</v>
      </c>
      <c r="H246" s="73"/>
      <c r="I246" s="153"/>
      <c r="J246" s="151"/>
      <c r="R246" s="73"/>
      <c r="S246" s="74"/>
      <c r="T246" s="148"/>
      <c r="U246" s="149"/>
      <c r="W246" s="94"/>
      <c r="Y246" s="199"/>
      <c r="Z246" s="73"/>
      <c r="AA246" s="160" t="s">
        <v>2</v>
      </c>
      <c r="AB246" s="161">
        <v>78</v>
      </c>
      <c r="AC246" s="162">
        <v>-3</v>
      </c>
      <c r="AD246" s="162"/>
      <c r="AE246" s="162"/>
      <c r="AF246" s="162"/>
      <c r="AG246" s="162"/>
      <c r="AH246" s="163">
        <v>58</v>
      </c>
      <c r="AI246" s="73"/>
      <c r="AJ246" s="153"/>
      <c r="AK246" s="151"/>
      <c r="AS246" s="73"/>
      <c r="AT246" s="74"/>
      <c r="AU246" s="150"/>
      <c r="AV246" s="149"/>
      <c r="AX246" s="94"/>
    </row>
    <row r="247" spans="2:50" s="67" customFormat="1" x14ac:dyDescent="0.2">
      <c r="B247" s="199"/>
      <c r="C247" s="73"/>
      <c r="D247" s="160" t="s">
        <v>39</v>
      </c>
      <c r="E247" s="161">
        <v>36</v>
      </c>
      <c r="F247" s="162">
        <v>1</v>
      </c>
      <c r="G247" s="163">
        <v>4</v>
      </c>
      <c r="H247" s="73"/>
      <c r="I247" s="153"/>
      <c r="J247" s="151"/>
      <c r="R247" s="73"/>
      <c r="S247" s="74"/>
      <c r="T247" s="148"/>
      <c r="U247" s="149"/>
      <c r="W247" s="94"/>
      <c r="Y247" s="199"/>
      <c r="Z247" s="73"/>
      <c r="AA247" s="160" t="s">
        <v>39</v>
      </c>
      <c r="AB247" s="161">
        <v>36</v>
      </c>
      <c r="AC247" s="162">
        <v>1</v>
      </c>
      <c r="AD247" s="162"/>
      <c r="AE247" s="162"/>
      <c r="AF247" s="162"/>
      <c r="AG247" s="162"/>
      <c r="AH247" s="163">
        <v>4</v>
      </c>
      <c r="AI247" s="73"/>
      <c r="AJ247" s="153"/>
      <c r="AK247" s="151"/>
      <c r="AS247" s="73"/>
      <c r="AT247" s="74"/>
      <c r="AU247" s="150"/>
      <c r="AV247" s="149"/>
      <c r="AX247" s="94"/>
    </row>
    <row r="248" spans="2:50" s="67" customFormat="1" x14ac:dyDescent="0.2">
      <c r="B248" s="199"/>
      <c r="C248" s="73"/>
      <c r="D248" s="160" t="s">
        <v>25</v>
      </c>
      <c r="E248" s="161">
        <v>52</v>
      </c>
      <c r="F248" s="162">
        <v>41</v>
      </c>
      <c r="G248" s="163">
        <v>25</v>
      </c>
      <c r="H248" s="73"/>
      <c r="I248" s="153"/>
      <c r="J248" s="151"/>
      <c r="R248" s="73"/>
      <c r="S248" s="74"/>
      <c r="T248" s="148"/>
      <c r="U248" s="149"/>
      <c r="W248" s="94"/>
      <c r="Y248" s="199"/>
      <c r="Z248" s="73"/>
      <c r="AA248" s="160" t="s">
        <v>25</v>
      </c>
      <c r="AB248" s="161">
        <v>52</v>
      </c>
      <c r="AC248" s="162">
        <v>41</v>
      </c>
      <c r="AD248" s="162"/>
      <c r="AE248" s="162"/>
      <c r="AF248" s="162"/>
      <c r="AG248" s="162"/>
      <c r="AH248" s="163">
        <v>25</v>
      </c>
      <c r="AI248" s="73"/>
      <c r="AJ248" s="153"/>
      <c r="AK248" s="151"/>
      <c r="AS248" s="73"/>
      <c r="AT248" s="74"/>
      <c r="AU248" s="150"/>
      <c r="AV248" s="149"/>
      <c r="AX248" s="94"/>
    </row>
    <row r="249" spans="2:50" s="67" customFormat="1" x14ac:dyDescent="0.2">
      <c r="B249" s="199"/>
      <c r="C249" s="73"/>
      <c r="D249" s="160" t="s">
        <v>22</v>
      </c>
      <c r="E249" s="161">
        <v>53</v>
      </c>
      <c r="F249" s="162">
        <v>-34</v>
      </c>
      <c r="G249" s="163">
        <v>17</v>
      </c>
      <c r="H249" s="73"/>
      <c r="I249" s="153"/>
      <c r="J249" s="151"/>
      <c r="R249" s="73"/>
      <c r="S249" s="74"/>
      <c r="T249" s="148"/>
      <c r="U249" s="149"/>
      <c r="W249" s="94"/>
      <c r="Y249" s="199"/>
      <c r="Z249" s="73"/>
      <c r="AA249" s="160" t="s">
        <v>22</v>
      </c>
      <c r="AB249" s="161">
        <v>53</v>
      </c>
      <c r="AC249" s="162">
        <v>-34</v>
      </c>
      <c r="AD249" s="162"/>
      <c r="AE249" s="162"/>
      <c r="AF249" s="162"/>
      <c r="AG249" s="162"/>
      <c r="AH249" s="163">
        <v>17</v>
      </c>
      <c r="AI249" s="73"/>
      <c r="AJ249" s="153"/>
      <c r="AK249" s="151"/>
      <c r="AS249" s="73"/>
      <c r="AT249" s="74"/>
      <c r="AU249" s="150"/>
      <c r="AV249" s="149"/>
      <c r="AX249" s="94"/>
    </row>
    <row r="250" spans="2:50" s="67" customFormat="1" x14ac:dyDescent="0.2">
      <c r="B250" s="199"/>
      <c r="C250" s="73"/>
      <c r="D250" s="160" t="s">
        <v>21</v>
      </c>
      <c r="E250" s="161">
        <v>41</v>
      </c>
      <c r="F250" s="162">
        <v>7</v>
      </c>
      <c r="G250" s="163">
        <v>-22</v>
      </c>
      <c r="H250" s="73"/>
      <c r="I250" s="153"/>
      <c r="J250" s="151"/>
      <c r="R250" s="73"/>
      <c r="S250" s="74"/>
      <c r="T250" s="148"/>
      <c r="U250" s="149"/>
      <c r="W250" s="94"/>
      <c r="Y250" s="199"/>
      <c r="Z250" s="73"/>
      <c r="AA250" s="160" t="s">
        <v>21</v>
      </c>
      <c r="AB250" s="161">
        <v>41</v>
      </c>
      <c r="AC250" s="162">
        <v>7</v>
      </c>
      <c r="AD250" s="162"/>
      <c r="AE250" s="162"/>
      <c r="AF250" s="162"/>
      <c r="AG250" s="162"/>
      <c r="AH250" s="163">
        <v>-22</v>
      </c>
      <c r="AI250" s="73"/>
      <c r="AJ250" s="153"/>
      <c r="AK250" s="151"/>
      <c r="AS250" s="73"/>
      <c r="AT250" s="74"/>
      <c r="AU250" s="150"/>
      <c r="AV250" s="149"/>
      <c r="AX250" s="94"/>
    </row>
    <row r="251" spans="2:50" s="67" customFormat="1" x14ac:dyDescent="0.2">
      <c r="B251" s="199"/>
      <c r="C251" s="73"/>
      <c r="D251" s="160" t="s">
        <v>41</v>
      </c>
      <c r="E251" s="161">
        <v>34</v>
      </c>
      <c r="F251" s="162">
        <v>1</v>
      </c>
      <c r="G251" s="163">
        <v>2</v>
      </c>
      <c r="H251" s="73"/>
      <c r="I251" s="153"/>
      <c r="J251" s="151"/>
      <c r="R251" s="73"/>
      <c r="S251" s="74"/>
      <c r="T251" s="148"/>
      <c r="U251" s="149"/>
      <c r="W251" s="94"/>
      <c r="Y251" s="199"/>
      <c r="Z251" s="73"/>
      <c r="AA251" s="160" t="s">
        <v>41</v>
      </c>
      <c r="AB251" s="161">
        <v>34</v>
      </c>
      <c r="AC251" s="162">
        <v>1</v>
      </c>
      <c r="AD251" s="162"/>
      <c r="AE251" s="162"/>
      <c r="AF251" s="162"/>
      <c r="AG251" s="162"/>
      <c r="AH251" s="163">
        <v>2</v>
      </c>
      <c r="AI251" s="73"/>
      <c r="AJ251" s="153"/>
      <c r="AK251" s="151"/>
      <c r="AS251" s="73"/>
      <c r="AT251" s="74"/>
      <c r="AU251" s="150"/>
      <c r="AV251" s="149"/>
      <c r="AX251" s="94"/>
    </row>
    <row r="252" spans="2:50" s="67" customFormat="1" ht="22.5" x14ac:dyDescent="0.2">
      <c r="B252" s="199"/>
      <c r="C252" s="73"/>
      <c r="D252" s="9" t="s">
        <v>26</v>
      </c>
      <c r="E252" s="164">
        <v>82</v>
      </c>
      <c r="F252" s="165">
        <v>0</v>
      </c>
      <c r="G252" s="166">
        <v>3</v>
      </c>
      <c r="H252" s="73"/>
      <c r="I252" s="153"/>
      <c r="J252" s="151"/>
      <c r="R252" s="73"/>
      <c r="S252" s="74"/>
      <c r="T252" s="148"/>
      <c r="U252" s="149"/>
      <c r="W252" s="94"/>
      <c r="Y252" s="199"/>
      <c r="Z252" s="73"/>
      <c r="AA252" s="9" t="s">
        <v>26</v>
      </c>
      <c r="AB252" s="164">
        <v>82</v>
      </c>
      <c r="AC252" s="165">
        <v>0</v>
      </c>
      <c r="AD252" s="165"/>
      <c r="AE252" s="165"/>
      <c r="AF252" s="165"/>
      <c r="AG252" s="165"/>
      <c r="AH252" s="166">
        <v>3</v>
      </c>
      <c r="AI252" s="73"/>
      <c r="AJ252" s="153"/>
      <c r="AK252" s="151"/>
      <c r="AS252" s="73"/>
      <c r="AT252" s="74"/>
      <c r="AU252" s="150"/>
      <c r="AV252" s="149"/>
      <c r="AX252" s="94"/>
    </row>
    <row r="253" spans="2:50" s="67" customFormat="1" x14ac:dyDescent="0.2">
      <c r="B253" s="199"/>
      <c r="C253" s="73"/>
      <c r="D253" s="73"/>
      <c r="E253" s="73"/>
      <c r="F253" s="73"/>
      <c r="G253" s="73"/>
      <c r="H253" s="73"/>
      <c r="I253" s="153"/>
      <c r="J253" s="151"/>
      <c r="R253" s="73"/>
      <c r="S253" s="74"/>
      <c r="T253" s="148"/>
      <c r="U253" s="149"/>
      <c r="W253" s="94"/>
      <c r="Y253" s="199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153"/>
      <c r="AK253" s="151"/>
      <c r="AS253" s="73"/>
      <c r="AT253" s="74"/>
      <c r="AU253" s="150"/>
      <c r="AV253" s="149"/>
      <c r="AX253" s="94"/>
    </row>
    <row r="254" spans="2:50" s="67" customFormat="1" x14ac:dyDescent="0.2">
      <c r="B254" s="199"/>
      <c r="C254" s="73"/>
      <c r="D254" s="73"/>
      <c r="E254" s="73"/>
      <c r="F254" s="73"/>
      <c r="G254" s="73"/>
      <c r="H254" s="73"/>
      <c r="I254" s="153"/>
      <c r="J254" s="151"/>
      <c r="R254" s="73"/>
      <c r="S254" s="74"/>
      <c r="T254" s="148"/>
      <c r="U254" s="149"/>
      <c r="W254" s="94"/>
      <c r="Y254" s="199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153"/>
      <c r="AK254" s="151"/>
      <c r="AS254" s="73"/>
      <c r="AT254" s="74"/>
      <c r="AU254" s="150"/>
      <c r="AV254" s="149"/>
      <c r="AX254" s="94"/>
    </row>
    <row r="255" spans="2:50" s="67" customFormat="1" x14ac:dyDescent="0.2">
      <c r="B255" s="199"/>
      <c r="C255" s="73"/>
      <c r="D255" s="73"/>
      <c r="E255" s="73"/>
      <c r="F255" s="73"/>
      <c r="G255" s="73"/>
      <c r="H255" s="73"/>
      <c r="I255" s="153"/>
      <c r="J255" s="151"/>
      <c r="R255" s="73"/>
      <c r="S255" s="74"/>
      <c r="T255" s="148"/>
      <c r="U255" s="149"/>
      <c r="W255" s="94"/>
      <c r="Y255" s="199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153"/>
      <c r="AK255" s="151"/>
      <c r="AS255" s="73"/>
      <c r="AT255" s="74"/>
      <c r="AU255" s="150"/>
      <c r="AV255" s="149"/>
      <c r="AX255" s="94"/>
    </row>
    <row r="256" spans="2:50" s="67" customFormat="1" x14ac:dyDescent="0.2">
      <c r="B256" s="199"/>
      <c r="C256" s="73"/>
      <c r="D256" s="73"/>
      <c r="E256" s="73"/>
      <c r="F256" s="73"/>
      <c r="G256" s="73"/>
      <c r="H256" s="73"/>
      <c r="I256" s="153"/>
      <c r="J256" s="151"/>
      <c r="R256" s="73"/>
      <c r="S256" s="74"/>
      <c r="T256" s="148"/>
      <c r="U256" s="149"/>
      <c r="W256" s="94"/>
      <c r="Y256" s="199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153"/>
      <c r="AK256" s="151"/>
      <c r="AS256" s="73"/>
      <c r="AT256" s="74"/>
      <c r="AU256" s="150"/>
      <c r="AV256" s="149"/>
      <c r="AX256" s="94"/>
    </row>
    <row r="257" spans="2:50" s="67" customFormat="1" x14ac:dyDescent="0.2">
      <c r="B257" s="199"/>
      <c r="C257" s="73"/>
      <c r="D257" s="73"/>
      <c r="E257" s="73"/>
      <c r="F257" s="73"/>
      <c r="G257" s="73"/>
      <c r="H257" s="73"/>
      <c r="I257" s="153"/>
      <c r="J257" s="151"/>
      <c r="R257" s="73"/>
      <c r="S257" s="74"/>
      <c r="T257" s="148"/>
      <c r="U257" s="149"/>
      <c r="W257" s="94"/>
      <c r="Y257" s="199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153"/>
      <c r="AK257" s="151"/>
      <c r="AS257" s="73"/>
      <c r="AT257" s="74"/>
      <c r="AU257" s="150"/>
      <c r="AV257" s="149"/>
      <c r="AX257" s="94"/>
    </row>
    <row r="258" spans="2:50" s="67" customFormat="1" x14ac:dyDescent="0.2">
      <c r="B258" s="199"/>
      <c r="C258" s="73"/>
      <c r="D258" s="73"/>
      <c r="E258" s="73"/>
      <c r="F258" s="73"/>
      <c r="G258" s="73"/>
      <c r="H258" s="73"/>
      <c r="I258" s="153"/>
      <c r="J258" s="151"/>
      <c r="R258" s="73"/>
      <c r="S258" s="74"/>
      <c r="T258" s="148"/>
      <c r="U258" s="149"/>
      <c r="W258" s="94"/>
      <c r="Y258" s="199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153"/>
      <c r="AK258" s="151"/>
      <c r="AS258" s="73"/>
      <c r="AT258" s="74"/>
      <c r="AU258" s="150"/>
      <c r="AV258" s="149"/>
      <c r="AX258" s="94"/>
    </row>
    <row r="259" spans="2:50" s="67" customFormat="1" x14ac:dyDescent="0.2">
      <c r="B259" s="199"/>
      <c r="C259" s="73"/>
      <c r="D259" s="73"/>
      <c r="E259" s="73"/>
      <c r="F259" s="73"/>
      <c r="G259" s="73"/>
      <c r="H259" s="73"/>
      <c r="I259" s="153"/>
      <c r="J259" s="151"/>
      <c r="R259" s="73"/>
      <c r="S259" s="74"/>
      <c r="T259" s="148"/>
      <c r="U259" s="149"/>
      <c r="W259" s="94"/>
      <c r="Y259" s="199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153"/>
      <c r="AK259" s="151"/>
      <c r="AS259" s="73"/>
      <c r="AT259" s="74"/>
      <c r="AU259" s="150"/>
      <c r="AV259" s="149"/>
      <c r="AX259" s="94"/>
    </row>
    <row r="260" spans="2:50" s="67" customFormat="1" x14ac:dyDescent="0.2">
      <c r="B260" s="199"/>
      <c r="C260" s="73"/>
      <c r="D260" s="73"/>
      <c r="E260" s="73"/>
      <c r="F260" s="73"/>
      <c r="G260" s="73"/>
      <c r="H260" s="73"/>
      <c r="I260" s="153"/>
      <c r="J260" s="151"/>
      <c r="R260" s="73"/>
      <c r="S260" s="74"/>
      <c r="T260" s="148"/>
      <c r="U260" s="149"/>
      <c r="W260" s="94"/>
      <c r="Y260" s="199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153"/>
      <c r="AK260" s="151"/>
      <c r="AS260" s="73"/>
      <c r="AT260" s="74"/>
      <c r="AU260" s="150"/>
      <c r="AV260" s="149"/>
      <c r="AX260" s="94"/>
    </row>
    <row r="261" spans="2:50" s="67" customFormat="1" x14ac:dyDescent="0.2">
      <c r="B261" s="199"/>
      <c r="C261" s="73"/>
      <c r="D261" s="73"/>
      <c r="E261" s="73"/>
      <c r="F261" s="73"/>
      <c r="G261" s="73"/>
      <c r="H261" s="73"/>
      <c r="I261" s="153"/>
      <c r="J261" s="151"/>
      <c r="R261" s="73"/>
      <c r="S261" s="74"/>
      <c r="T261" s="148"/>
      <c r="U261" s="149"/>
      <c r="W261" s="94"/>
      <c r="Y261" s="199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153"/>
      <c r="AK261" s="151"/>
      <c r="AS261" s="73"/>
      <c r="AT261" s="74"/>
      <c r="AU261" s="150"/>
      <c r="AV261" s="149"/>
      <c r="AX261" s="94"/>
    </row>
    <row r="262" spans="2:50" s="67" customFormat="1" x14ac:dyDescent="0.2">
      <c r="B262" s="199"/>
      <c r="C262" s="73"/>
      <c r="D262" s="73"/>
      <c r="E262" s="73"/>
      <c r="F262" s="73"/>
      <c r="G262" s="73"/>
      <c r="H262" s="73"/>
      <c r="I262" s="153"/>
      <c r="J262" s="151"/>
      <c r="R262" s="73"/>
      <c r="S262" s="74"/>
      <c r="T262" s="148"/>
      <c r="U262" s="149"/>
      <c r="W262" s="94"/>
      <c r="Y262" s="199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153"/>
      <c r="AK262" s="151"/>
      <c r="AS262" s="73"/>
      <c r="AT262" s="74"/>
      <c r="AU262" s="150"/>
      <c r="AV262" s="149"/>
      <c r="AX262" s="94"/>
    </row>
    <row r="263" spans="2:50" s="67" customFormat="1" x14ac:dyDescent="0.2">
      <c r="B263" s="199"/>
      <c r="C263" s="73"/>
      <c r="D263" s="73"/>
      <c r="E263" s="73"/>
      <c r="F263" s="73"/>
      <c r="G263" s="73"/>
      <c r="H263" s="73"/>
      <c r="I263" s="153"/>
      <c r="J263" s="151"/>
      <c r="R263" s="73"/>
      <c r="S263" s="74"/>
      <c r="T263" s="148"/>
      <c r="U263" s="149"/>
      <c r="W263" s="94"/>
      <c r="Y263" s="199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153"/>
      <c r="AK263" s="151"/>
      <c r="AS263" s="73"/>
      <c r="AT263" s="74"/>
      <c r="AU263" s="150"/>
      <c r="AV263" s="149"/>
      <c r="AX263" s="94"/>
    </row>
    <row r="264" spans="2:50" s="67" customFormat="1" x14ac:dyDescent="0.2">
      <c r="B264" s="199"/>
      <c r="C264" s="73"/>
      <c r="D264" s="73"/>
      <c r="E264" s="73"/>
      <c r="F264" s="73"/>
      <c r="G264" s="73"/>
      <c r="H264" s="73"/>
      <c r="I264" s="153"/>
      <c r="J264" s="151"/>
      <c r="R264" s="73"/>
      <c r="S264" s="74"/>
      <c r="T264" s="148"/>
      <c r="U264" s="149"/>
      <c r="W264" s="94"/>
      <c r="Y264" s="199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153"/>
      <c r="AK264" s="151"/>
      <c r="AS264" s="73"/>
      <c r="AT264" s="74"/>
      <c r="AU264" s="150"/>
      <c r="AV264" s="149"/>
      <c r="AX264" s="94"/>
    </row>
    <row r="265" spans="2:50" s="67" customFormat="1" x14ac:dyDescent="0.2">
      <c r="B265" s="199"/>
      <c r="C265" s="73"/>
      <c r="D265" s="73"/>
      <c r="E265" s="73"/>
      <c r="F265" s="73"/>
      <c r="G265" s="73"/>
      <c r="H265" s="73"/>
      <c r="I265" s="153"/>
      <c r="J265" s="151"/>
      <c r="R265" s="73"/>
      <c r="S265" s="74"/>
      <c r="T265" s="148"/>
      <c r="U265" s="149"/>
      <c r="W265" s="94"/>
      <c r="Y265" s="199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153"/>
      <c r="AK265" s="151"/>
      <c r="AS265" s="73"/>
      <c r="AT265" s="74"/>
      <c r="AU265" s="150"/>
      <c r="AV265" s="149"/>
      <c r="AX265" s="94"/>
    </row>
    <row r="266" spans="2:50" s="67" customFormat="1" x14ac:dyDescent="0.2">
      <c r="B266" s="199"/>
      <c r="C266" s="73"/>
      <c r="D266" s="73"/>
      <c r="E266" s="73"/>
      <c r="F266" s="73"/>
      <c r="G266" s="73"/>
      <c r="H266" s="73"/>
      <c r="I266" s="153"/>
      <c r="J266" s="151"/>
      <c r="R266" s="73"/>
      <c r="S266" s="74"/>
      <c r="T266" s="148"/>
      <c r="U266" s="149"/>
      <c r="W266" s="94"/>
      <c r="Y266" s="199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153"/>
      <c r="AK266" s="151"/>
      <c r="AS266" s="73"/>
      <c r="AT266" s="74"/>
      <c r="AU266" s="150"/>
      <c r="AV266" s="149"/>
      <c r="AX266" s="94"/>
    </row>
    <row r="267" spans="2:50" s="67" customFormat="1" x14ac:dyDescent="0.2">
      <c r="B267" s="199"/>
      <c r="C267" s="73"/>
      <c r="D267" s="73"/>
      <c r="E267" s="73"/>
      <c r="F267" s="73"/>
      <c r="G267" s="73"/>
      <c r="H267" s="73"/>
      <c r="I267" s="153"/>
      <c r="J267" s="151"/>
      <c r="R267" s="73"/>
      <c r="S267" s="74"/>
      <c r="T267" s="148"/>
      <c r="U267" s="149"/>
      <c r="W267" s="94"/>
      <c r="Y267" s="199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153"/>
      <c r="AK267" s="151"/>
      <c r="AS267" s="73"/>
      <c r="AT267" s="74"/>
      <c r="AU267" s="150"/>
      <c r="AV267" s="149"/>
      <c r="AX267" s="94"/>
    </row>
    <row r="268" spans="2:50" s="67" customFormat="1" x14ac:dyDescent="0.2">
      <c r="B268" s="199"/>
      <c r="C268" s="73"/>
      <c r="D268" s="73"/>
      <c r="E268" s="73"/>
      <c r="F268" s="73"/>
      <c r="G268" s="73"/>
      <c r="H268" s="73"/>
      <c r="I268" s="153"/>
      <c r="J268" s="151"/>
      <c r="R268" s="73"/>
      <c r="S268" s="74"/>
      <c r="T268" s="148"/>
      <c r="U268" s="149"/>
      <c r="W268" s="94"/>
      <c r="Y268" s="199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153"/>
      <c r="AK268" s="151"/>
      <c r="AS268" s="73"/>
      <c r="AT268" s="74"/>
      <c r="AU268" s="150"/>
      <c r="AV268" s="149"/>
      <c r="AX268" s="94"/>
    </row>
    <row r="269" spans="2:50" s="67" customFormat="1" x14ac:dyDescent="0.2">
      <c r="B269" s="199"/>
      <c r="C269" s="73"/>
      <c r="D269" s="73"/>
      <c r="E269" s="73"/>
      <c r="F269" s="73"/>
      <c r="G269" s="73"/>
      <c r="H269" s="73"/>
      <c r="I269" s="153"/>
      <c r="J269" s="151"/>
      <c r="R269" s="73"/>
      <c r="S269" s="74"/>
      <c r="T269" s="148"/>
      <c r="U269" s="149"/>
      <c r="W269" s="94"/>
      <c r="Y269" s="199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153"/>
      <c r="AK269" s="151"/>
      <c r="AS269" s="73"/>
      <c r="AT269" s="74"/>
      <c r="AU269" s="150"/>
      <c r="AV269" s="149"/>
      <c r="AX269" s="94"/>
    </row>
    <row r="270" spans="2:50" s="67" customFormat="1" x14ac:dyDescent="0.2">
      <c r="B270" s="199"/>
      <c r="C270" s="73"/>
      <c r="D270" s="73"/>
      <c r="E270" s="73"/>
      <c r="F270" s="73"/>
      <c r="G270" s="73"/>
      <c r="H270" s="73"/>
      <c r="I270" s="153"/>
      <c r="J270" s="151"/>
      <c r="R270" s="73"/>
      <c r="S270" s="74"/>
      <c r="T270" s="148"/>
      <c r="U270" s="149"/>
      <c r="W270" s="94"/>
      <c r="Y270" s="199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153"/>
      <c r="AK270" s="151"/>
      <c r="AS270" s="73"/>
      <c r="AT270" s="74"/>
      <c r="AU270" s="150"/>
      <c r="AV270" s="149"/>
      <c r="AX270" s="94"/>
    </row>
    <row r="271" spans="2:50" s="67" customFormat="1" x14ac:dyDescent="0.2">
      <c r="B271" s="199"/>
      <c r="C271" s="73"/>
      <c r="D271" s="73"/>
      <c r="E271" s="73"/>
      <c r="F271" s="73"/>
      <c r="G271" s="73"/>
      <c r="H271" s="73"/>
      <c r="I271" s="153"/>
      <c r="J271" s="151"/>
      <c r="R271" s="73"/>
      <c r="S271" s="74"/>
      <c r="T271" s="148"/>
      <c r="U271" s="149"/>
      <c r="W271" s="94"/>
      <c r="Y271" s="199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153"/>
      <c r="AK271" s="151"/>
      <c r="AS271" s="73"/>
      <c r="AT271" s="74"/>
      <c r="AU271" s="150"/>
      <c r="AV271" s="149"/>
      <c r="AX271" s="94"/>
    </row>
    <row r="272" spans="2:50" s="67" customFormat="1" x14ac:dyDescent="0.2">
      <c r="B272" s="199"/>
      <c r="C272" s="73"/>
      <c r="D272" s="73"/>
      <c r="E272" s="73"/>
      <c r="F272" s="73"/>
      <c r="G272" s="73"/>
      <c r="H272" s="73"/>
      <c r="I272" s="153"/>
      <c r="J272" s="151"/>
      <c r="R272" s="73"/>
      <c r="S272" s="74"/>
      <c r="T272" s="148"/>
      <c r="U272" s="149"/>
      <c r="W272" s="94"/>
      <c r="Y272" s="199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153"/>
      <c r="AK272" s="151"/>
      <c r="AS272" s="73"/>
      <c r="AT272" s="74"/>
      <c r="AU272" s="150"/>
      <c r="AV272" s="149"/>
      <c r="AX272" s="94"/>
    </row>
    <row r="273" spans="2:50" s="67" customFormat="1" x14ac:dyDescent="0.2">
      <c r="B273" s="199"/>
      <c r="C273" s="73"/>
      <c r="D273" s="73"/>
      <c r="E273" s="73"/>
      <c r="F273" s="73"/>
      <c r="G273" s="73"/>
      <c r="H273" s="73"/>
      <c r="I273" s="153"/>
      <c r="J273" s="151"/>
      <c r="R273" s="73"/>
      <c r="S273" s="74"/>
      <c r="T273" s="148"/>
      <c r="U273" s="149"/>
      <c r="W273" s="94"/>
      <c r="Y273" s="199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153"/>
      <c r="AK273" s="151"/>
      <c r="AS273" s="73"/>
      <c r="AT273" s="74"/>
      <c r="AU273" s="150"/>
      <c r="AV273" s="149"/>
      <c r="AX273" s="94"/>
    </row>
    <row r="274" spans="2:50" s="67" customFormat="1" x14ac:dyDescent="0.2">
      <c r="B274" s="199"/>
      <c r="C274" s="73"/>
      <c r="D274" s="73"/>
      <c r="E274" s="73"/>
      <c r="F274" s="73"/>
      <c r="G274" s="73"/>
      <c r="H274" s="73"/>
      <c r="I274" s="153"/>
      <c r="J274" s="151"/>
      <c r="R274" s="73"/>
      <c r="S274" s="74"/>
      <c r="T274" s="148"/>
      <c r="U274" s="149"/>
      <c r="W274" s="94"/>
      <c r="Y274" s="199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153"/>
      <c r="AK274" s="151"/>
      <c r="AS274" s="73"/>
      <c r="AT274" s="74"/>
      <c r="AU274" s="150"/>
      <c r="AV274" s="149"/>
      <c r="AX274" s="94"/>
    </row>
    <row r="275" spans="2:50" s="67" customFormat="1" x14ac:dyDescent="0.2">
      <c r="B275" s="199"/>
      <c r="C275" s="73"/>
      <c r="D275" s="73"/>
      <c r="E275" s="73"/>
      <c r="F275" s="73"/>
      <c r="G275" s="73"/>
      <c r="H275" s="73"/>
      <c r="I275" s="153"/>
      <c r="J275" s="151"/>
      <c r="R275" s="73"/>
      <c r="S275" s="74"/>
      <c r="T275" s="148"/>
      <c r="U275" s="149"/>
      <c r="W275" s="94"/>
      <c r="Y275" s="199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153"/>
      <c r="AK275" s="151"/>
      <c r="AS275" s="73"/>
      <c r="AT275" s="74"/>
      <c r="AU275" s="150"/>
      <c r="AV275" s="149"/>
      <c r="AX275" s="94"/>
    </row>
    <row r="276" spans="2:50" s="67" customFormat="1" x14ac:dyDescent="0.2">
      <c r="B276" s="199"/>
      <c r="C276" s="73"/>
      <c r="D276" s="73"/>
      <c r="E276" s="73"/>
      <c r="F276" s="73"/>
      <c r="G276" s="73"/>
      <c r="H276" s="73"/>
      <c r="I276" s="153"/>
      <c r="J276" s="151"/>
      <c r="R276" s="73"/>
      <c r="S276" s="74"/>
      <c r="T276" s="148"/>
      <c r="U276" s="149"/>
      <c r="W276" s="94"/>
      <c r="Y276" s="199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153"/>
      <c r="AK276" s="151"/>
      <c r="AS276" s="73"/>
      <c r="AT276" s="74"/>
      <c r="AU276" s="150"/>
      <c r="AV276" s="149"/>
      <c r="AX276" s="94"/>
    </row>
    <row r="277" spans="2:50" s="67" customFormat="1" x14ac:dyDescent="0.2">
      <c r="B277" s="199"/>
      <c r="C277" s="73"/>
      <c r="D277" s="73"/>
      <c r="E277" s="73"/>
      <c r="F277" s="73"/>
      <c r="G277" s="73"/>
      <c r="H277" s="73"/>
      <c r="I277" s="153"/>
      <c r="J277" s="151"/>
      <c r="R277" s="73"/>
      <c r="S277" s="74"/>
      <c r="T277" s="148"/>
      <c r="U277" s="149"/>
      <c r="W277" s="94"/>
      <c r="Y277" s="199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153"/>
      <c r="AK277" s="151"/>
      <c r="AS277" s="73"/>
      <c r="AT277" s="74"/>
      <c r="AU277" s="150"/>
      <c r="AV277" s="149"/>
      <c r="AX277" s="94"/>
    </row>
    <row r="278" spans="2:50" s="67" customFormat="1" x14ac:dyDescent="0.2">
      <c r="B278" s="199"/>
      <c r="C278" s="73"/>
      <c r="D278" s="73"/>
      <c r="E278" s="73"/>
      <c r="F278" s="73"/>
      <c r="G278" s="73"/>
      <c r="H278" s="73"/>
      <c r="I278" s="153"/>
      <c r="J278" s="151"/>
      <c r="R278" s="73"/>
      <c r="S278" s="74"/>
      <c r="T278" s="148"/>
      <c r="U278" s="149"/>
      <c r="W278" s="94"/>
      <c r="Y278" s="199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153"/>
      <c r="AK278" s="151"/>
      <c r="AS278" s="73"/>
      <c r="AT278" s="74"/>
      <c r="AU278" s="150"/>
      <c r="AV278" s="149"/>
      <c r="AX278" s="94"/>
    </row>
    <row r="279" spans="2:50" s="67" customFormat="1" x14ac:dyDescent="0.2">
      <c r="B279" s="199"/>
      <c r="C279" s="73"/>
      <c r="D279" s="73"/>
      <c r="E279" s="73"/>
      <c r="F279" s="73"/>
      <c r="G279" s="73"/>
      <c r="H279" s="73"/>
      <c r="I279" s="153"/>
      <c r="J279" s="151"/>
      <c r="R279" s="73"/>
      <c r="S279" s="74"/>
      <c r="T279" s="148"/>
      <c r="U279" s="149"/>
      <c r="W279" s="94"/>
      <c r="Y279" s="199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153"/>
      <c r="AK279" s="151"/>
      <c r="AS279" s="73"/>
      <c r="AT279" s="74"/>
      <c r="AU279" s="150"/>
      <c r="AV279" s="149"/>
      <c r="AX279" s="94"/>
    </row>
    <row r="280" spans="2:50" s="67" customFormat="1" x14ac:dyDescent="0.2">
      <c r="B280" s="199"/>
      <c r="C280" s="73"/>
      <c r="D280" s="73"/>
      <c r="E280" s="73"/>
      <c r="F280" s="73"/>
      <c r="G280" s="73"/>
      <c r="H280" s="73"/>
      <c r="I280" s="153"/>
      <c r="J280" s="151"/>
      <c r="R280" s="73"/>
      <c r="S280" s="74"/>
      <c r="T280" s="148"/>
      <c r="U280" s="149"/>
      <c r="W280" s="94"/>
      <c r="Y280" s="199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153"/>
      <c r="AK280" s="151"/>
      <c r="AS280" s="73"/>
      <c r="AT280" s="74"/>
      <c r="AU280" s="150"/>
      <c r="AV280" s="149"/>
      <c r="AX280" s="94"/>
    </row>
    <row r="281" spans="2:50" s="67" customFormat="1" x14ac:dyDescent="0.2">
      <c r="B281" s="199"/>
      <c r="C281" s="73"/>
      <c r="D281" s="73"/>
      <c r="E281" s="73"/>
      <c r="F281" s="73"/>
      <c r="G281" s="73"/>
      <c r="H281" s="73"/>
      <c r="I281" s="153"/>
      <c r="J281" s="151"/>
      <c r="R281" s="73"/>
      <c r="S281" s="74"/>
      <c r="T281" s="148"/>
      <c r="U281" s="149"/>
      <c r="W281" s="94"/>
      <c r="Y281" s="199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153"/>
      <c r="AK281" s="151"/>
      <c r="AS281" s="73"/>
      <c r="AT281" s="74"/>
      <c r="AU281" s="150"/>
      <c r="AV281" s="149"/>
      <c r="AX281" s="94"/>
    </row>
    <row r="282" spans="2:50" s="67" customFormat="1" x14ac:dyDescent="0.2">
      <c r="B282" s="199"/>
      <c r="C282" s="73"/>
      <c r="D282" s="73"/>
      <c r="E282" s="73"/>
      <c r="F282" s="73"/>
      <c r="G282" s="73"/>
      <c r="H282" s="73"/>
      <c r="I282" s="153"/>
      <c r="J282" s="151"/>
      <c r="R282" s="73"/>
      <c r="S282" s="74"/>
      <c r="T282" s="148"/>
      <c r="U282" s="149"/>
      <c r="W282" s="94"/>
      <c r="Y282" s="199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153"/>
      <c r="AK282" s="151"/>
      <c r="AS282" s="73"/>
      <c r="AT282" s="74"/>
      <c r="AU282" s="150"/>
      <c r="AV282" s="149"/>
      <c r="AX282" s="94"/>
    </row>
    <row r="283" spans="2:50" s="67" customFormat="1" x14ac:dyDescent="0.2">
      <c r="B283" s="199"/>
      <c r="C283" s="73"/>
      <c r="D283" s="73"/>
      <c r="E283" s="73"/>
      <c r="F283" s="73"/>
      <c r="G283" s="73"/>
      <c r="H283" s="73"/>
      <c r="I283" s="153"/>
      <c r="J283" s="151"/>
      <c r="R283" s="73"/>
      <c r="S283" s="74"/>
      <c r="T283" s="148"/>
      <c r="U283" s="149"/>
      <c r="W283" s="94"/>
      <c r="Y283" s="199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153"/>
      <c r="AK283" s="151"/>
      <c r="AS283" s="73"/>
      <c r="AT283" s="74"/>
      <c r="AU283" s="150"/>
      <c r="AV283" s="149"/>
      <c r="AX283" s="94"/>
    </row>
    <row r="284" spans="2:50" s="67" customFormat="1" x14ac:dyDescent="0.2">
      <c r="B284" s="199"/>
      <c r="C284" s="73"/>
      <c r="D284" s="73"/>
      <c r="E284" s="73"/>
      <c r="F284" s="73"/>
      <c r="G284" s="73"/>
      <c r="H284" s="73"/>
      <c r="I284" s="153"/>
      <c r="J284" s="151"/>
      <c r="R284" s="73"/>
      <c r="S284" s="74"/>
      <c r="T284" s="148"/>
      <c r="U284" s="149"/>
      <c r="W284" s="94"/>
      <c r="Y284" s="199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153"/>
      <c r="AK284" s="151"/>
      <c r="AS284" s="73"/>
      <c r="AT284" s="74"/>
      <c r="AU284" s="150"/>
      <c r="AV284" s="149"/>
      <c r="AX284" s="94"/>
    </row>
    <row r="285" spans="2:50" s="67" customFormat="1" x14ac:dyDescent="0.2">
      <c r="B285" s="199"/>
      <c r="C285" s="73"/>
      <c r="D285" s="73"/>
      <c r="E285" s="73"/>
      <c r="F285" s="73"/>
      <c r="G285" s="73"/>
      <c r="H285" s="73"/>
      <c r="I285" s="153"/>
      <c r="J285" s="151"/>
      <c r="R285" s="73"/>
      <c r="S285" s="74"/>
      <c r="T285" s="148"/>
      <c r="U285" s="149"/>
      <c r="W285" s="94"/>
      <c r="Y285" s="199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153"/>
      <c r="AK285" s="151"/>
      <c r="AS285" s="73"/>
      <c r="AT285" s="74"/>
      <c r="AU285" s="150"/>
      <c r="AV285" s="149"/>
      <c r="AX285" s="94"/>
    </row>
    <row r="286" spans="2:50" s="67" customFormat="1" x14ac:dyDescent="0.2">
      <c r="B286" s="199"/>
      <c r="C286" s="73"/>
      <c r="D286" s="73"/>
      <c r="E286" s="73"/>
      <c r="F286" s="73"/>
      <c r="G286" s="73"/>
      <c r="H286" s="73"/>
      <c r="I286" s="153"/>
      <c r="J286" s="151"/>
      <c r="R286" s="73"/>
      <c r="S286" s="74"/>
      <c r="T286" s="148"/>
      <c r="U286" s="149"/>
      <c r="W286" s="94"/>
      <c r="Y286" s="199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153"/>
      <c r="AK286" s="151"/>
      <c r="AS286" s="73"/>
      <c r="AT286" s="74"/>
      <c r="AU286" s="150"/>
      <c r="AV286" s="149"/>
      <c r="AX286" s="94"/>
    </row>
    <row r="287" spans="2:50" s="67" customFormat="1" x14ac:dyDescent="0.2">
      <c r="B287" s="199"/>
      <c r="C287" s="73"/>
      <c r="D287" s="73"/>
      <c r="E287" s="73"/>
      <c r="F287" s="73"/>
      <c r="G287" s="73"/>
      <c r="H287" s="73"/>
      <c r="I287" s="153"/>
      <c r="J287" s="151"/>
      <c r="R287" s="73"/>
      <c r="S287" s="74"/>
      <c r="T287" s="148"/>
      <c r="U287" s="149"/>
      <c r="W287" s="94"/>
      <c r="Y287" s="199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153"/>
      <c r="AK287" s="151"/>
      <c r="AS287" s="73"/>
      <c r="AT287" s="74"/>
      <c r="AU287" s="150"/>
      <c r="AV287" s="149"/>
      <c r="AX287" s="94"/>
    </row>
    <row r="288" spans="2:50" s="67" customFormat="1" x14ac:dyDescent="0.2">
      <c r="B288" s="199"/>
      <c r="C288" s="73"/>
      <c r="D288" s="73"/>
      <c r="E288" s="73"/>
      <c r="F288" s="73"/>
      <c r="G288" s="73"/>
      <c r="H288" s="73"/>
      <c r="I288" s="153"/>
      <c r="J288" s="151"/>
      <c r="R288" s="73"/>
      <c r="S288" s="74"/>
      <c r="T288" s="148"/>
      <c r="U288" s="149"/>
      <c r="W288" s="94"/>
      <c r="Y288" s="199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153"/>
      <c r="AK288" s="151"/>
      <c r="AS288" s="73"/>
      <c r="AT288" s="74"/>
      <c r="AU288" s="150"/>
      <c r="AV288" s="149"/>
      <c r="AX288" s="94"/>
    </row>
    <row r="289" spans="2:50" s="67" customFormat="1" x14ac:dyDescent="0.2">
      <c r="B289" s="199"/>
      <c r="C289" s="73"/>
      <c r="D289" s="73"/>
      <c r="E289" s="73"/>
      <c r="F289" s="73"/>
      <c r="G289" s="73"/>
      <c r="H289" s="73"/>
      <c r="I289" s="153"/>
      <c r="J289" s="151"/>
      <c r="R289" s="73"/>
      <c r="S289" s="74"/>
      <c r="T289" s="148"/>
      <c r="U289" s="149"/>
      <c r="W289" s="94"/>
      <c r="Y289" s="199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153"/>
      <c r="AK289" s="151"/>
      <c r="AS289" s="73"/>
      <c r="AT289" s="74"/>
      <c r="AU289" s="150"/>
      <c r="AV289" s="149"/>
      <c r="AX289" s="94"/>
    </row>
    <row r="290" spans="2:50" s="67" customFormat="1" x14ac:dyDescent="0.2">
      <c r="B290" s="199"/>
      <c r="C290" s="73"/>
      <c r="D290" s="73"/>
      <c r="E290" s="73"/>
      <c r="F290" s="73"/>
      <c r="G290" s="73"/>
      <c r="H290" s="73"/>
      <c r="I290" s="153"/>
      <c r="J290" s="151"/>
      <c r="R290" s="73"/>
      <c r="S290" s="74"/>
      <c r="T290" s="148"/>
      <c r="U290" s="149"/>
      <c r="W290" s="94"/>
      <c r="Y290" s="199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153"/>
      <c r="AK290" s="151"/>
      <c r="AS290" s="73"/>
      <c r="AT290" s="74"/>
      <c r="AU290" s="150"/>
      <c r="AV290" s="149"/>
      <c r="AX290" s="94"/>
    </row>
    <row r="291" spans="2:50" s="67" customFormat="1" x14ac:dyDescent="0.2">
      <c r="B291" s="199"/>
      <c r="C291" s="73"/>
      <c r="D291" s="73"/>
      <c r="E291" s="73"/>
      <c r="F291" s="73"/>
      <c r="G291" s="73"/>
      <c r="H291" s="73"/>
      <c r="I291" s="153"/>
      <c r="J291" s="151"/>
      <c r="R291" s="73"/>
      <c r="S291" s="74"/>
      <c r="T291" s="148"/>
      <c r="U291" s="149"/>
      <c r="W291" s="94"/>
      <c r="Y291" s="199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153"/>
      <c r="AK291" s="151"/>
      <c r="AS291" s="73"/>
      <c r="AT291" s="74"/>
      <c r="AU291" s="150"/>
      <c r="AV291" s="149"/>
      <c r="AX291" s="94"/>
    </row>
    <row r="292" spans="2:50" s="67" customFormat="1" x14ac:dyDescent="0.2">
      <c r="B292" s="199"/>
      <c r="C292" s="73"/>
      <c r="D292" s="73"/>
      <c r="E292" s="73"/>
      <c r="F292" s="73"/>
      <c r="G292" s="73"/>
      <c r="H292" s="73"/>
      <c r="I292" s="153"/>
      <c r="J292" s="151"/>
      <c r="R292" s="73"/>
      <c r="S292" s="74"/>
      <c r="T292" s="148"/>
      <c r="U292" s="149"/>
      <c r="W292" s="94"/>
      <c r="Y292" s="199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153"/>
      <c r="AK292" s="151"/>
      <c r="AS292" s="73"/>
      <c r="AT292" s="74"/>
      <c r="AU292" s="150"/>
      <c r="AV292" s="149"/>
      <c r="AX292" s="94"/>
    </row>
    <row r="293" spans="2:50" s="67" customFormat="1" x14ac:dyDescent="0.2">
      <c r="B293" s="199"/>
      <c r="C293" s="73"/>
      <c r="D293" s="73"/>
      <c r="E293" s="73"/>
      <c r="F293" s="73"/>
      <c r="G293" s="73"/>
      <c r="H293" s="73"/>
      <c r="I293" s="153"/>
      <c r="J293" s="151"/>
      <c r="R293" s="73"/>
      <c r="S293" s="74"/>
      <c r="T293" s="148"/>
      <c r="U293" s="149"/>
      <c r="W293" s="94"/>
      <c r="Y293" s="199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153"/>
      <c r="AK293" s="151"/>
      <c r="AS293" s="73"/>
      <c r="AT293" s="74"/>
      <c r="AU293" s="150"/>
      <c r="AV293" s="149"/>
      <c r="AX293" s="94"/>
    </row>
    <row r="294" spans="2:50" s="67" customFormat="1" x14ac:dyDescent="0.2">
      <c r="B294" s="199"/>
      <c r="C294" s="73"/>
      <c r="D294" s="73"/>
      <c r="E294" s="73"/>
      <c r="F294" s="73"/>
      <c r="G294" s="73"/>
      <c r="H294" s="73"/>
      <c r="I294" s="153"/>
      <c r="J294" s="151"/>
      <c r="R294" s="73"/>
      <c r="S294" s="74"/>
      <c r="T294" s="148"/>
      <c r="U294" s="149"/>
      <c r="W294" s="94"/>
      <c r="Y294" s="199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153"/>
      <c r="AK294" s="151"/>
      <c r="AS294" s="73"/>
      <c r="AT294" s="74"/>
      <c r="AU294" s="150"/>
      <c r="AV294" s="149"/>
      <c r="AX294" s="94"/>
    </row>
    <row r="295" spans="2:50" s="67" customFormat="1" x14ac:dyDescent="0.2">
      <c r="B295" s="199"/>
      <c r="C295" s="73"/>
      <c r="D295" s="73"/>
      <c r="E295" s="73"/>
      <c r="F295" s="73"/>
      <c r="G295" s="73"/>
      <c r="H295" s="73"/>
      <c r="I295" s="153"/>
      <c r="J295" s="151"/>
      <c r="R295" s="73"/>
      <c r="S295" s="74"/>
      <c r="T295" s="148"/>
      <c r="U295" s="149"/>
      <c r="W295" s="94"/>
      <c r="Y295" s="199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153"/>
      <c r="AK295" s="151"/>
      <c r="AS295" s="73"/>
      <c r="AT295" s="74"/>
      <c r="AU295" s="150"/>
      <c r="AV295" s="149"/>
      <c r="AX295" s="94"/>
    </row>
    <row r="296" spans="2:50" s="67" customFormat="1" x14ac:dyDescent="0.2">
      <c r="B296" s="199"/>
      <c r="C296" s="73"/>
      <c r="D296" s="73"/>
      <c r="E296" s="73"/>
      <c r="F296" s="73"/>
      <c r="G296" s="73"/>
      <c r="H296" s="73"/>
      <c r="I296" s="153"/>
      <c r="J296" s="151"/>
      <c r="R296" s="73"/>
      <c r="S296" s="74"/>
      <c r="T296" s="148"/>
      <c r="U296" s="149"/>
      <c r="W296" s="94"/>
      <c r="Y296" s="199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153"/>
      <c r="AK296" s="151"/>
      <c r="AS296" s="73"/>
      <c r="AT296" s="74"/>
      <c r="AU296" s="150"/>
      <c r="AV296" s="149"/>
      <c r="AX296" s="94"/>
    </row>
    <row r="297" spans="2:50" s="67" customFormat="1" x14ac:dyDescent="0.2">
      <c r="B297" s="199"/>
      <c r="C297" s="73"/>
      <c r="D297" s="73"/>
      <c r="E297" s="73"/>
      <c r="F297" s="73"/>
      <c r="G297" s="73"/>
      <c r="H297" s="73"/>
      <c r="I297" s="153"/>
      <c r="J297" s="151"/>
      <c r="R297" s="73"/>
      <c r="S297" s="74"/>
      <c r="T297" s="148"/>
      <c r="U297" s="149"/>
      <c r="W297" s="94"/>
      <c r="Y297" s="199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153"/>
      <c r="AK297" s="151"/>
      <c r="AS297" s="73"/>
      <c r="AT297" s="74"/>
      <c r="AU297" s="150"/>
      <c r="AV297" s="149"/>
      <c r="AX297" s="94"/>
    </row>
    <row r="298" spans="2:50" s="67" customFormat="1" x14ac:dyDescent="0.2">
      <c r="B298" s="199"/>
      <c r="C298" s="73"/>
      <c r="D298" s="73"/>
      <c r="E298" s="73"/>
      <c r="F298" s="73"/>
      <c r="G298" s="73"/>
      <c r="H298" s="73"/>
      <c r="I298" s="153"/>
      <c r="J298" s="151"/>
      <c r="R298" s="73"/>
      <c r="S298" s="74"/>
      <c r="T298" s="148"/>
      <c r="U298" s="149"/>
      <c r="W298" s="94"/>
      <c r="Y298" s="199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153"/>
      <c r="AK298" s="151"/>
      <c r="AS298" s="73"/>
      <c r="AT298" s="74"/>
      <c r="AU298" s="150"/>
      <c r="AV298" s="149"/>
      <c r="AX298" s="94"/>
    </row>
    <row r="299" spans="2:50" s="67" customFormat="1" x14ac:dyDescent="0.2">
      <c r="B299" s="199"/>
      <c r="C299" s="73"/>
      <c r="D299" s="73"/>
      <c r="E299" s="73"/>
      <c r="F299" s="73"/>
      <c r="G299" s="73"/>
      <c r="H299" s="73"/>
      <c r="I299" s="153"/>
      <c r="J299" s="151"/>
      <c r="R299" s="73"/>
      <c r="S299" s="74"/>
      <c r="T299" s="148"/>
      <c r="U299" s="149"/>
      <c r="W299" s="94"/>
      <c r="Y299" s="199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153"/>
      <c r="AK299" s="151"/>
      <c r="AS299" s="73"/>
      <c r="AT299" s="74"/>
      <c r="AU299" s="150"/>
      <c r="AV299" s="149"/>
      <c r="AX299" s="94"/>
    </row>
    <row r="300" spans="2:50" s="67" customFormat="1" x14ac:dyDescent="0.2">
      <c r="B300" s="199"/>
      <c r="C300" s="73"/>
      <c r="D300" s="73"/>
      <c r="E300" s="73"/>
      <c r="F300" s="73"/>
      <c r="G300" s="73"/>
      <c r="H300" s="73"/>
      <c r="I300" s="153"/>
      <c r="J300" s="151"/>
      <c r="R300" s="73"/>
      <c r="S300" s="74"/>
      <c r="T300" s="148"/>
      <c r="U300" s="149"/>
      <c r="W300" s="94"/>
      <c r="Y300" s="199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153"/>
      <c r="AK300" s="151"/>
      <c r="AS300" s="73"/>
      <c r="AT300" s="74"/>
      <c r="AU300" s="150"/>
      <c r="AV300" s="149"/>
      <c r="AX300" s="94"/>
    </row>
    <row r="301" spans="2:50" s="67" customFormat="1" x14ac:dyDescent="0.2">
      <c r="B301" s="199"/>
      <c r="C301" s="73"/>
      <c r="D301" s="73"/>
      <c r="E301" s="73"/>
      <c r="F301" s="73"/>
      <c r="G301" s="73"/>
      <c r="H301" s="73"/>
      <c r="I301" s="153"/>
      <c r="J301" s="151"/>
      <c r="R301" s="73"/>
      <c r="S301" s="74"/>
      <c r="T301" s="148"/>
      <c r="U301" s="149"/>
      <c r="W301" s="94"/>
      <c r="Y301" s="199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153"/>
      <c r="AK301" s="151"/>
      <c r="AS301" s="73"/>
      <c r="AT301" s="74"/>
      <c r="AU301" s="150"/>
      <c r="AV301" s="149"/>
      <c r="AX301" s="94"/>
    </row>
    <row r="302" spans="2:50" s="67" customFormat="1" x14ac:dyDescent="0.2">
      <c r="B302" s="199"/>
      <c r="C302" s="73"/>
      <c r="D302" s="73"/>
      <c r="E302" s="73"/>
      <c r="F302" s="73"/>
      <c r="G302" s="73"/>
      <c r="H302" s="73"/>
      <c r="I302" s="153"/>
      <c r="J302" s="151"/>
      <c r="R302" s="73"/>
      <c r="S302" s="74"/>
      <c r="T302" s="148"/>
      <c r="U302" s="149"/>
      <c r="W302" s="94"/>
      <c r="Y302" s="199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153"/>
      <c r="AK302" s="151"/>
      <c r="AS302" s="73"/>
      <c r="AT302" s="74"/>
      <c r="AU302" s="150"/>
      <c r="AV302" s="149"/>
      <c r="AX302" s="94"/>
    </row>
    <row r="303" spans="2:50" s="67" customFormat="1" x14ac:dyDescent="0.2">
      <c r="B303" s="199"/>
      <c r="C303" s="73"/>
      <c r="D303" s="73"/>
      <c r="E303" s="73"/>
      <c r="F303" s="73"/>
      <c r="G303" s="73"/>
      <c r="H303" s="73"/>
      <c r="I303" s="153"/>
      <c r="J303" s="151"/>
      <c r="R303" s="73"/>
      <c r="S303" s="74"/>
      <c r="T303" s="148"/>
      <c r="U303" s="149"/>
      <c r="W303" s="94"/>
      <c r="Y303" s="199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153"/>
      <c r="AK303" s="151"/>
      <c r="AS303" s="73"/>
      <c r="AT303" s="74"/>
      <c r="AU303" s="150"/>
      <c r="AV303" s="149"/>
      <c r="AX303" s="94"/>
    </row>
    <row r="304" spans="2:50" s="67" customFormat="1" x14ac:dyDescent="0.2">
      <c r="B304" s="199"/>
      <c r="C304" s="73"/>
      <c r="D304" s="73"/>
      <c r="E304" s="73"/>
      <c r="F304" s="73"/>
      <c r="G304" s="73"/>
      <c r="H304" s="73"/>
      <c r="I304" s="153"/>
      <c r="J304" s="151"/>
      <c r="R304" s="73"/>
      <c r="S304" s="74"/>
      <c r="T304" s="148"/>
      <c r="U304" s="149"/>
      <c r="W304" s="94"/>
      <c r="Y304" s="199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153"/>
      <c r="AK304" s="151"/>
      <c r="AS304" s="73"/>
      <c r="AT304" s="74"/>
      <c r="AU304" s="150"/>
      <c r="AV304" s="149"/>
      <c r="AX304" s="94"/>
    </row>
    <row r="305" spans="2:50" s="67" customFormat="1" x14ac:dyDescent="0.2">
      <c r="B305" s="199"/>
      <c r="C305" s="73"/>
      <c r="D305" s="73"/>
      <c r="E305" s="73"/>
      <c r="F305" s="73"/>
      <c r="G305" s="73"/>
      <c r="H305" s="73"/>
      <c r="I305" s="153"/>
      <c r="J305" s="151"/>
      <c r="R305" s="73"/>
      <c r="S305" s="74"/>
      <c r="T305" s="148"/>
      <c r="U305" s="149"/>
      <c r="W305" s="94"/>
      <c r="Y305" s="199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153"/>
      <c r="AK305" s="151"/>
      <c r="AS305" s="73"/>
      <c r="AT305" s="74"/>
      <c r="AU305" s="150"/>
      <c r="AV305" s="149"/>
      <c r="AX305" s="94"/>
    </row>
    <row r="306" spans="2:50" s="67" customFormat="1" x14ac:dyDescent="0.2">
      <c r="B306" s="199"/>
      <c r="C306" s="73"/>
      <c r="D306" s="73"/>
      <c r="E306" s="73"/>
      <c r="F306" s="73"/>
      <c r="G306" s="73"/>
      <c r="H306" s="73"/>
      <c r="I306" s="153"/>
      <c r="J306" s="151"/>
      <c r="R306" s="73"/>
      <c r="S306" s="74"/>
      <c r="T306" s="148"/>
      <c r="U306" s="149"/>
      <c r="W306" s="94"/>
      <c r="Y306" s="199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153"/>
      <c r="AK306" s="151"/>
      <c r="AS306" s="73"/>
      <c r="AT306" s="74"/>
      <c r="AU306" s="150"/>
      <c r="AV306" s="149"/>
      <c r="AX306" s="94"/>
    </row>
    <row r="307" spans="2:50" s="67" customFormat="1" x14ac:dyDescent="0.2">
      <c r="B307" s="199"/>
      <c r="C307" s="73"/>
      <c r="D307" s="73"/>
      <c r="E307" s="73"/>
      <c r="F307" s="73"/>
      <c r="G307" s="73"/>
      <c r="H307" s="73"/>
      <c r="I307" s="153"/>
      <c r="J307" s="151"/>
      <c r="R307" s="73"/>
      <c r="S307" s="74"/>
      <c r="T307" s="148"/>
      <c r="U307" s="149"/>
      <c r="W307" s="94"/>
      <c r="Y307" s="199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153"/>
      <c r="AK307" s="151"/>
      <c r="AS307" s="73"/>
      <c r="AT307" s="74"/>
      <c r="AU307" s="150"/>
      <c r="AV307" s="149"/>
      <c r="AX307" s="94"/>
    </row>
    <row r="308" spans="2:50" s="67" customFormat="1" x14ac:dyDescent="0.2">
      <c r="B308" s="199"/>
      <c r="C308" s="73"/>
      <c r="D308" s="73"/>
      <c r="E308" s="73"/>
      <c r="F308" s="73"/>
      <c r="G308" s="73"/>
      <c r="H308" s="73"/>
      <c r="I308" s="153"/>
      <c r="J308" s="151"/>
      <c r="R308" s="73"/>
      <c r="S308" s="74"/>
      <c r="T308" s="148"/>
      <c r="U308" s="149"/>
      <c r="W308" s="94"/>
      <c r="Y308" s="199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153"/>
      <c r="AK308" s="151"/>
      <c r="AS308" s="73"/>
      <c r="AT308" s="74"/>
      <c r="AU308" s="150"/>
      <c r="AV308" s="149"/>
      <c r="AX308" s="94"/>
    </row>
    <row r="309" spans="2:50" s="67" customFormat="1" x14ac:dyDescent="0.2">
      <c r="B309" s="199"/>
      <c r="C309" s="73"/>
      <c r="D309" s="73"/>
      <c r="E309" s="73"/>
      <c r="F309" s="73"/>
      <c r="G309" s="73"/>
      <c r="H309" s="73"/>
      <c r="I309" s="153"/>
      <c r="J309" s="151"/>
      <c r="R309" s="73"/>
      <c r="S309" s="74"/>
      <c r="T309" s="148"/>
      <c r="U309" s="149"/>
      <c r="W309" s="94"/>
      <c r="Y309" s="199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153"/>
      <c r="AK309" s="151"/>
      <c r="AS309" s="73"/>
      <c r="AT309" s="74"/>
      <c r="AU309" s="150"/>
      <c r="AV309" s="149"/>
      <c r="AX309" s="94"/>
    </row>
    <row r="310" spans="2:50" s="67" customFormat="1" x14ac:dyDescent="0.2">
      <c r="B310" s="199"/>
      <c r="C310" s="73"/>
      <c r="D310" s="73"/>
      <c r="E310" s="73"/>
      <c r="F310" s="73"/>
      <c r="G310" s="73"/>
      <c r="H310" s="73"/>
      <c r="I310" s="153"/>
      <c r="J310" s="151"/>
      <c r="R310" s="73"/>
      <c r="S310" s="74"/>
      <c r="T310" s="148"/>
      <c r="U310" s="149"/>
      <c r="W310" s="94"/>
      <c r="Y310" s="199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153"/>
      <c r="AK310" s="151"/>
      <c r="AS310" s="73"/>
      <c r="AT310" s="74"/>
      <c r="AU310" s="150"/>
      <c r="AV310" s="149"/>
      <c r="AX310" s="94"/>
    </row>
    <row r="311" spans="2:50" s="67" customFormat="1" x14ac:dyDescent="0.2">
      <c r="B311" s="199"/>
      <c r="C311" s="73"/>
      <c r="D311" s="73"/>
      <c r="E311" s="73"/>
      <c r="F311" s="73"/>
      <c r="G311" s="73"/>
      <c r="H311" s="73"/>
      <c r="I311" s="153"/>
      <c r="J311" s="151"/>
      <c r="R311" s="73"/>
      <c r="S311" s="74"/>
      <c r="T311" s="148"/>
      <c r="U311" s="149"/>
      <c r="W311" s="94"/>
      <c r="Y311" s="199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153"/>
      <c r="AK311" s="151"/>
      <c r="AS311" s="73"/>
      <c r="AT311" s="74"/>
      <c r="AU311" s="150"/>
      <c r="AV311" s="149"/>
      <c r="AX311" s="94"/>
    </row>
    <row r="312" spans="2:50" s="67" customFormat="1" x14ac:dyDescent="0.2">
      <c r="B312" s="199"/>
      <c r="C312" s="73"/>
      <c r="D312" s="73"/>
      <c r="E312" s="73"/>
      <c r="F312" s="73"/>
      <c r="G312" s="73"/>
      <c r="H312" s="73"/>
      <c r="I312" s="153"/>
      <c r="J312" s="151"/>
      <c r="R312" s="73"/>
      <c r="S312" s="74"/>
      <c r="T312" s="148"/>
      <c r="U312" s="149"/>
      <c r="W312" s="94"/>
      <c r="Y312" s="199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153"/>
      <c r="AK312" s="151"/>
      <c r="AS312" s="73"/>
      <c r="AT312" s="74"/>
      <c r="AU312" s="150"/>
      <c r="AV312" s="149"/>
      <c r="AX312" s="94"/>
    </row>
    <row r="313" spans="2:50" s="67" customFormat="1" x14ac:dyDescent="0.2">
      <c r="B313" s="199"/>
      <c r="C313" s="73"/>
      <c r="D313" s="73"/>
      <c r="E313" s="73"/>
      <c r="F313" s="73"/>
      <c r="G313" s="73"/>
      <c r="H313" s="73"/>
      <c r="I313" s="153"/>
      <c r="J313" s="151"/>
      <c r="R313" s="73"/>
      <c r="S313" s="74"/>
      <c r="T313" s="148"/>
      <c r="U313" s="149"/>
      <c r="W313" s="94"/>
      <c r="Y313" s="199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153"/>
      <c r="AK313" s="151"/>
      <c r="AS313" s="73"/>
      <c r="AT313" s="74"/>
      <c r="AU313" s="150"/>
      <c r="AV313" s="149"/>
      <c r="AX313" s="94"/>
    </row>
    <row r="314" spans="2:50" s="67" customFormat="1" x14ac:dyDescent="0.2">
      <c r="B314" s="199"/>
      <c r="C314" s="73"/>
      <c r="D314" s="73"/>
      <c r="E314" s="73"/>
      <c r="F314" s="73"/>
      <c r="G314" s="73"/>
      <c r="H314" s="73"/>
      <c r="I314" s="153"/>
      <c r="J314" s="151"/>
      <c r="R314" s="73"/>
      <c r="S314" s="74"/>
      <c r="T314" s="148"/>
      <c r="U314" s="149"/>
      <c r="W314" s="94"/>
      <c r="Y314" s="199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153"/>
      <c r="AK314" s="151"/>
      <c r="AS314" s="73"/>
      <c r="AT314" s="74"/>
      <c r="AU314" s="150"/>
      <c r="AV314" s="149"/>
      <c r="AX314" s="94"/>
    </row>
    <row r="315" spans="2:50" s="67" customFormat="1" x14ac:dyDescent="0.2">
      <c r="B315" s="199"/>
      <c r="C315" s="73"/>
      <c r="D315" s="73"/>
      <c r="E315" s="73"/>
      <c r="F315" s="73"/>
      <c r="G315" s="73"/>
      <c r="H315" s="73"/>
      <c r="I315" s="153"/>
      <c r="J315" s="151"/>
      <c r="R315" s="73"/>
      <c r="S315" s="74"/>
      <c r="T315" s="148"/>
      <c r="U315" s="149"/>
      <c r="W315" s="94"/>
      <c r="Y315" s="199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153"/>
      <c r="AK315" s="151"/>
      <c r="AS315" s="73"/>
      <c r="AT315" s="74"/>
      <c r="AU315" s="150"/>
      <c r="AV315" s="149"/>
      <c r="AX315" s="94"/>
    </row>
    <row r="316" spans="2:50" s="67" customFormat="1" x14ac:dyDescent="0.2">
      <c r="B316" s="199"/>
      <c r="C316" s="73"/>
      <c r="D316" s="73"/>
      <c r="E316" s="73"/>
      <c r="F316" s="73"/>
      <c r="G316" s="73"/>
      <c r="H316" s="73"/>
      <c r="I316" s="153"/>
      <c r="J316" s="151"/>
      <c r="R316" s="73"/>
      <c r="S316" s="74"/>
      <c r="T316" s="148"/>
      <c r="U316" s="149"/>
      <c r="W316" s="94"/>
      <c r="Y316" s="199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153"/>
      <c r="AK316" s="151"/>
      <c r="AS316" s="73"/>
      <c r="AT316" s="74"/>
      <c r="AU316" s="150"/>
      <c r="AV316" s="149"/>
      <c r="AX316" s="94"/>
    </row>
    <row r="317" spans="2:50" s="67" customFormat="1" x14ac:dyDescent="0.2">
      <c r="B317" s="199"/>
      <c r="C317" s="73"/>
      <c r="D317" s="73"/>
      <c r="E317" s="73"/>
      <c r="F317" s="73"/>
      <c r="G317" s="73"/>
      <c r="H317" s="73"/>
      <c r="I317" s="153"/>
      <c r="J317" s="151"/>
      <c r="R317" s="73"/>
      <c r="S317" s="74"/>
      <c r="T317" s="148"/>
      <c r="U317" s="149"/>
      <c r="W317" s="94"/>
      <c r="Y317" s="199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153"/>
      <c r="AK317" s="151"/>
      <c r="AS317" s="73"/>
      <c r="AT317" s="74"/>
      <c r="AU317" s="150"/>
      <c r="AV317" s="149"/>
      <c r="AX317" s="94"/>
    </row>
    <row r="318" spans="2:50" s="67" customFormat="1" x14ac:dyDescent="0.2">
      <c r="B318" s="199"/>
      <c r="C318" s="73"/>
      <c r="D318" s="73"/>
      <c r="E318" s="73"/>
      <c r="F318" s="73"/>
      <c r="G318" s="73"/>
      <c r="H318" s="73"/>
      <c r="I318" s="153"/>
      <c r="J318" s="151"/>
      <c r="R318" s="73"/>
      <c r="S318" s="74"/>
      <c r="T318" s="148"/>
      <c r="U318" s="149"/>
      <c r="W318" s="94"/>
      <c r="Y318" s="199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153"/>
      <c r="AK318" s="151"/>
      <c r="AS318" s="73"/>
      <c r="AT318" s="74"/>
      <c r="AU318" s="150"/>
      <c r="AV318" s="149"/>
      <c r="AX318" s="94"/>
    </row>
    <row r="319" spans="2:50" s="67" customFormat="1" x14ac:dyDescent="0.2">
      <c r="B319" s="199"/>
      <c r="C319" s="73"/>
      <c r="D319" s="73"/>
      <c r="E319" s="73"/>
      <c r="F319" s="73"/>
      <c r="G319" s="73"/>
      <c r="H319" s="73"/>
      <c r="I319" s="153"/>
      <c r="J319" s="151"/>
      <c r="R319" s="73"/>
      <c r="S319" s="74"/>
      <c r="T319" s="148"/>
      <c r="U319" s="149"/>
      <c r="W319" s="94"/>
      <c r="Y319" s="199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153"/>
      <c r="AK319" s="151"/>
      <c r="AS319" s="73"/>
      <c r="AT319" s="74"/>
      <c r="AU319" s="150"/>
      <c r="AV319" s="149"/>
      <c r="AX319" s="94"/>
    </row>
    <row r="320" spans="2:50" s="67" customFormat="1" x14ac:dyDescent="0.2">
      <c r="B320" s="199"/>
      <c r="C320" s="73"/>
      <c r="D320" s="73"/>
      <c r="E320" s="73"/>
      <c r="F320" s="73"/>
      <c r="G320" s="73"/>
      <c r="H320" s="73"/>
      <c r="I320" s="153"/>
      <c r="J320" s="151"/>
      <c r="R320" s="73"/>
      <c r="S320" s="74"/>
      <c r="T320" s="148"/>
      <c r="U320" s="149"/>
      <c r="W320" s="94"/>
      <c r="Y320" s="199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153"/>
      <c r="AK320" s="151"/>
      <c r="AS320" s="73"/>
      <c r="AT320" s="74"/>
      <c r="AU320" s="150"/>
      <c r="AV320" s="149"/>
      <c r="AX320" s="94"/>
    </row>
    <row r="321" spans="2:50" s="67" customFormat="1" x14ac:dyDescent="0.2">
      <c r="B321" s="199"/>
      <c r="C321" s="73"/>
      <c r="D321" s="73"/>
      <c r="E321" s="73"/>
      <c r="F321" s="73"/>
      <c r="G321" s="73"/>
      <c r="H321" s="73"/>
      <c r="I321" s="153"/>
      <c r="J321" s="151"/>
      <c r="R321" s="73"/>
      <c r="S321" s="74"/>
      <c r="T321" s="148"/>
      <c r="U321" s="149"/>
      <c r="W321" s="94"/>
      <c r="Y321" s="199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153"/>
      <c r="AK321" s="151"/>
      <c r="AS321" s="73"/>
      <c r="AT321" s="74"/>
      <c r="AU321" s="150"/>
      <c r="AV321" s="149"/>
      <c r="AX321" s="94"/>
    </row>
    <row r="322" spans="2:50" s="67" customFormat="1" x14ac:dyDescent="0.2">
      <c r="B322" s="199"/>
      <c r="C322" s="73"/>
      <c r="D322" s="73"/>
      <c r="E322" s="73"/>
      <c r="F322" s="73"/>
      <c r="G322" s="73"/>
      <c r="H322" s="73"/>
      <c r="I322" s="153"/>
      <c r="J322" s="151"/>
      <c r="R322" s="73"/>
      <c r="S322" s="74"/>
      <c r="T322" s="148"/>
      <c r="U322" s="149"/>
      <c r="W322" s="94"/>
      <c r="Y322" s="199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153"/>
      <c r="AK322" s="151"/>
      <c r="AS322" s="73"/>
      <c r="AT322" s="74"/>
      <c r="AU322" s="150"/>
      <c r="AV322" s="149"/>
      <c r="AX322" s="94"/>
    </row>
    <row r="323" spans="2:50" s="67" customFormat="1" x14ac:dyDescent="0.2">
      <c r="B323" s="199"/>
      <c r="C323" s="73"/>
      <c r="D323" s="73"/>
      <c r="E323" s="73"/>
      <c r="F323" s="73"/>
      <c r="G323" s="73"/>
      <c r="H323" s="73"/>
      <c r="I323" s="153"/>
      <c r="J323" s="151"/>
      <c r="R323" s="73"/>
      <c r="S323" s="74"/>
      <c r="T323" s="148"/>
      <c r="U323" s="149"/>
      <c r="W323" s="94"/>
      <c r="Y323" s="199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153"/>
      <c r="AK323" s="151"/>
      <c r="AS323" s="73"/>
      <c r="AT323" s="74"/>
      <c r="AU323" s="150"/>
      <c r="AV323" s="149"/>
      <c r="AX323" s="94"/>
    </row>
    <row r="324" spans="2:50" s="67" customFormat="1" x14ac:dyDescent="0.2">
      <c r="B324" s="199"/>
      <c r="C324" s="73"/>
      <c r="D324" s="73"/>
      <c r="E324" s="73"/>
      <c r="F324" s="73"/>
      <c r="G324" s="73"/>
      <c r="H324" s="73"/>
      <c r="I324" s="153"/>
      <c r="J324" s="151"/>
      <c r="R324" s="73"/>
      <c r="S324" s="74"/>
      <c r="T324" s="148"/>
      <c r="U324" s="149"/>
      <c r="W324" s="94"/>
      <c r="Y324" s="199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153"/>
      <c r="AK324" s="151"/>
      <c r="AS324" s="73"/>
      <c r="AT324" s="74"/>
      <c r="AU324" s="150"/>
      <c r="AV324" s="149"/>
      <c r="AX324" s="94"/>
    </row>
    <row r="325" spans="2:50" x14ac:dyDescent="0.2">
      <c r="T325" s="148"/>
      <c r="U325" s="149"/>
      <c r="AU325" s="150"/>
      <c r="AV325" s="149"/>
    </row>
    <row r="326" spans="2:50" x14ac:dyDescent="0.2">
      <c r="T326" s="148"/>
      <c r="U326" s="149"/>
      <c r="AU326" s="150"/>
      <c r="AV326" s="149"/>
    </row>
    <row r="327" spans="2:50" x14ac:dyDescent="0.2">
      <c r="T327" s="148"/>
      <c r="U327" s="149"/>
      <c r="AU327" s="150"/>
      <c r="AV327" s="149"/>
    </row>
    <row r="328" spans="2:50" x14ac:dyDescent="0.2">
      <c r="T328" s="148"/>
      <c r="U328" s="149"/>
      <c r="AU328" s="150"/>
      <c r="AV328" s="149"/>
    </row>
    <row r="329" spans="2:50" x14ac:dyDescent="0.2">
      <c r="T329" s="148"/>
      <c r="U329" s="149"/>
      <c r="AU329" s="150"/>
      <c r="AV329" s="149"/>
    </row>
    <row r="330" spans="2:50" x14ac:dyDescent="0.2">
      <c r="T330" s="148"/>
      <c r="U330" s="149"/>
      <c r="AU330" s="150"/>
      <c r="AV330" s="149"/>
    </row>
    <row r="331" spans="2:50" x14ac:dyDescent="0.2">
      <c r="T331" s="148"/>
      <c r="U331" s="149"/>
      <c r="AU331" s="150"/>
      <c r="AV331" s="149"/>
    </row>
    <row r="332" spans="2:50" x14ac:dyDescent="0.2">
      <c r="T332" s="148"/>
      <c r="U332" s="149"/>
      <c r="AU332" s="150"/>
      <c r="AV332" s="149"/>
    </row>
    <row r="333" spans="2:50" x14ac:dyDescent="0.2">
      <c r="T333" s="148"/>
      <c r="U333" s="149"/>
      <c r="AU333" s="150"/>
      <c r="AV333" s="149"/>
    </row>
    <row r="334" spans="2:50" x14ac:dyDescent="0.2">
      <c r="T334" s="148"/>
      <c r="U334" s="149"/>
      <c r="AU334" s="150"/>
      <c r="AV334" s="149"/>
    </row>
    <row r="335" spans="2:50" x14ac:dyDescent="0.2">
      <c r="T335" s="148"/>
      <c r="U335" s="149"/>
      <c r="AU335" s="150"/>
      <c r="AV335" s="149"/>
    </row>
    <row r="336" spans="2:50" x14ac:dyDescent="0.2">
      <c r="T336" s="148"/>
      <c r="U336" s="149"/>
      <c r="AU336" s="150"/>
      <c r="AV336" s="149"/>
    </row>
    <row r="337" spans="20:48" x14ac:dyDescent="0.2">
      <c r="T337" s="148"/>
      <c r="U337" s="149"/>
      <c r="AU337" s="150"/>
      <c r="AV337" s="149"/>
    </row>
    <row r="338" spans="20:48" x14ac:dyDescent="0.2">
      <c r="T338" s="148"/>
      <c r="U338" s="149"/>
      <c r="AU338" s="150"/>
      <c r="AV338" s="149"/>
    </row>
    <row r="339" spans="20:48" x14ac:dyDescent="0.2">
      <c r="T339" s="148"/>
      <c r="U339" s="149"/>
      <c r="AU339" s="150"/>
      <c r="AV339" s="149"/>
    </row>
    <row r="340" spans="20:48" x14ac:dyDescent="0.2">
      <c r="T340" s="148"/>
      <c r="U340" s="149"/>
      <c r="AU340" s="150"/>
      <c r="AV340" s="149"/>
    </row>
    <row r="341" spans="20:48" x14ac:dyDescent="0.2">
      <c r="T341" s="148"/>
      <c r="U341" s="149"/>
      <c r="AU341" s="150"/>
      <c r="AV341" s="149"/>
    </row>
    <row r="342" spans="20:48" x14ac:dyDescent="0.2">
      <c r="T342" s="148"/>
      <c r="U342" s="149"/>
      <c r="AU342" s="150"/>
      <c r="AV342" s="149"/>
    </row>
    <row r="343" spans="20:48" x14ac:dyDescent="0.2">
      <c r="T343" s="148"/>
      <c r="U343" s="149"/>
      <c r="AU343" s="150"/>
      <c r="AV343" s="149"/>
    </row>
    <row r="344" spans="20:48" x14ac:dyDescent="0.2">
      <c r="T344" s="148"/>
      <c r="U344" s="149"/>
      <c r="AU344" s="150"/>
      <c r="AV344" s="149"/>
    </row>
    <row r="345" spans="20:48" x14ac:dyDescent="0.2">
      <c r="T345" s="148"/>
      <c r="U345" s="149"/>
      <c r="AU345" s="150"/>
      <c r="AV345" s="149"/>
    </row>
    <row r="346" spans="20:48" x14ac:dyDescent="0.2">
      <c r="T346" s="148"/>
      <c r="U346" s="149"/>
      <c r="AU346" s="150"/>
      <c r="AV346" s="149"/>
    </row>
    <row r="347" spans="20:48" x14ac:dyDescent="0.2">
      <c r="T347" s="148"/>
      <c r="U347" s="149"/>
      <c r="AU347" s="150"/>
      <c r="AV347" s="149"/>
    </row>
    <row r="348" spans="20:48" x14ac:dyDescent="0.2">
      <c r="T348" s="148"/>
      <c r="U348" s="149"/>
      <c r="AU348" s="150"/>
      <c r="AV348" s="149"/>
    </row>
    <row r="349" spans="20:48" x14ac:dyDescent="0.2">
      <c r="T349" s="148"/>
      <c r="U349" s="149"/>
      <c r="AU349" s="150"/>
      <c r="AV349" s="149"/>
    </row>
    <row r="350" spans="20:48" x14ac:dyDescent="0.2">
      <c r="T350" s="148"/>
      <c r="U350" s="149"/>
      <c r="AU350" s="150"/>
      <c r="AV350" s="149"/>
    </row>
    <row r="351" spans="20:48" x14ac:dyDescent="0.2">
      <c r="T351" s="148"/>
      <c r="U351" s="149"/>
      <c r="AU351" s="150"/>
      <c r="AV351" s="149"/>
    </row>
    <row r="352" spans="20:48" x14ac:dyDescent="0.2">
      <c r="T352" s="148"/>
      <c r="U352" s="149"/>
      <c r="AU352" s="150"/>
      <c r="AV352" s="149"/>
    </row>
    <row r="353" spans="2:50" x14ac:dyDescent="0.2">
      <c r="T353" s="148"/>
      <c r="U353" s="149"/>
      <c r="AU353" s="150"/>
      <c r="AV353" s="149"/>
    </row>
    <row r="354" spans="2:50" x14ac:dyDescent="0.2">
      <c r="T354" s="148"/>
      <c r="U354" s="149"/>
      <c r="AU354" s="150"/>
      <c r="AV354" s="149"/>
    </row>
    <row r="355" spans="2:50" x14ac:dyDescent="0.2">
      <c r="T355" s="148"/>
      <c r="U355" s="149"/>
      <c r="AU355" s="150"/>
      <c r="AV355" s="149"/>
    </row>
    <row r="356" spans="2:50" x14ac:dyDescent="0.2">
      <c r="T356" s="148"/>
      <c r="U356" s="149"/>
      <c r="AU356" s="150"/>
      <c r="AV356" s="149"/>
    </row>
    <row r="357" spans="2:50" s="67" customFormat="1" x14ac:dyDescent="0.2">
      <c r="B357" s="199"/>
      <c r="C357" s="73"/>
      <c r="D357" s="73"/>
      <c r="E357" s="73"/>
      <c r="F357" s="73"/>
      <c r="G357" s="73"/>
      <c r="H357" s="73"/>
      <c r="I357" s="153"/>
      <c r="J357" s="151"/>
      <c r="R357" s="73"/>
      <c r="S357" s="74"/>
      <c r="T357" s="148"/>
      <c r="U357" s="149"/>
      <c r="W357" s="94"/>
      <c r="Y357" s="199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153"/>
      <c r="AK357" s="151"/>
      <c r="AS357" s="73"/>
      <c r="AT357" s="74"/>
      <c r="AU357" s="150"/>
      <c r="AV357" s="149"/>
      <c r="AX357" s="94"/>
    </row>
    <row r="358" spans="2:50" s="67" customFormat="1" x14ac:dyDescent="0.2">
      <c r="B358" s="199"/>
      <c r="C358" s="73"/>
      <c r="D358" s="73"/>
      <c r="E358" s="73"/>
      <c r="F358" s="73"/>
      <c r="G358" s="73"/>
      <c r="H358" s="73"/>
      <c r="I358" s="153"/>
      <c r="J358" s="151"/>
      <c r="R358" s="73"/>
      <c r="S358" s="74"/>
      <c r="T358" s="148"/>
      <c r="U358" s="149"/>
      <c r="W358" s="94"/>
      <c r="Y358" s="199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153"/>
      <c r="AK358" s="151"/>
      <c r="AS358" s="73"/>
      <c r="AT358" s="74"/>
      <c r="AU358" s="150"/>
      <c r="AV358" s="149"/>
      <c r="AX358" s="94"/>
    </row>
    <row r="359" spans="2:50" s="67" customFormat="1" x14ac:dyDescent="0.2">
      <c r="B359" s="199"/>
      <c r="C359" s="73"/>
      <c r="D359" s="73"/>
      <c r="E359" s="73"/>
      <c r="F359" s="73"/>
      <c r="G359" s="73"/>
      <c r="H359" s="73"/>
      <c r="I359" s="153"/>
      <c r="J359" s="151"/>
      <c r="R359" s="73"/>
      <c r="S359" s="74"/>
      <c r="T359" s="148"/>
      <c r="U359" s="149"/>
      <c r="W359" s="94"/>
      <c r="Y359" s="199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153"/>
      <c r="AK359" s="151"/>
      <c r="AS359" s="73"/>
      <c r="AT359" s="74"/>
      <c r="AU359" s="150"/>
      <c r="AV359" s="149"/>
      <c r="AX359" s="94"/>
    </row>
    <row r="360" spans="2:50" s="67" customFormat="1" x14ac:dyDescent="0.2">
      <c r="B360" s="199"/>
      <c r="C360" s="73"/>
      <c r="D360" s="73"/>
      <c r="E360" s="73"/>
      <c r="F360" s="73"/>
      <c r="G360" s="73"/>
      <c r="H360" s="73"/>
      <c r="I360" s="153"/>
      <c r="J360" s="151"/>
      <c r="R360" s="73"/>
      <c r="S360" s="74"/>
      <c r="T360" s="148"/>
      <c r="U360" s="149"/>
      <c r="W360" s="94"/>
      <c r="Y360" s="199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153"/>
      <c r="AK360" s="151"/>
      <c r="AS360" s="73"/>
      <c r="AT360" s="74"/>
      <c r="AU360" s="150"/>
      <c r="AV360" s="149"/>
      <c r="AX360" s="94"/>
    </row>
    <row r="361" spans="2:50" s="67" customFormat="1" x14ac:dyDescent="0.2">
      <c r="B361" s="199"/>
      <c r="C361" s="73"/>
      <c r="D361" s="73"/>
      <c r="E361" s="73"/>
      <c r="F361" s="73"/>
      <c r="G361" s="73"/>
      <c r="H361" s="73"/>
      <c r="I361" s="153"/>
      <c r="J361" s="151"/>
      <c r="R361" s="73"/>
      <c r="S361" s="74"/>
      <c r="T361" s="148"/>
      <c r="U361" s="149"/>
      <c r="W361" s="94"/>
      <c r="Y361" s="199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153"/>
      <c r="AK361" s="151"/>
      <c r="AS361" s="73"/>
      <c r="AT361" s="74"/>
      <c r="AU361" s="150"/>
      <c r="AV361" s="149"/>
      <c r="AX361" s="94"/>
    </row>
    <row r="362" spans="2:50" s="67" customFormat="1" x14ac:dyDescent="0.2">
      <c r="B362" s="199"/>
      <c r="C362" s="73"/>
      <c r="D362" s="73"/>
      <c r="E362" s="73"/>
      <c r="F362" s="73"/>
      <c r="G362" s="73"/>
      <c r="H362" s="73"/>
      <c r="I362" s="153"/>
      <c r="J362" s="151"/>
      <c r="R362" s="73"/>
      <c r="S362" s="74"/>
      <c r="T362" s="148"/>
      <c r="U362" s="149"/>
      <c r="W362" s="94"/>
      <c r="Y362" s="199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153"/>
      <c r="AK362" s="151"/>
      <c r="AS362" s="73"/>
      <c r="AT362" s="74"/>
      <c r="AU362" s="150"/>
      <c r="AV362" s="149"/>
      <c r="AX362" s="94"/>
    </row>
    <row r="363" spans="2:50" s="67" customFormat="1" x14ac:dyDescent="0.2">
      <c r="B363" s="199"/>
      <c r="C363" s="73"/>
      <c r="D363" s="73"/>
      <c r="E363" s="73"/>
      <c r="F363" s="73"/>
      <c r="G363" s="73"/>
      <c r="H363" s="73"/>
      <c r="I363" s="153"/>
      <c r="J363" s="151"/>
      <c r="R363" s="73"/>
      <c r="S363" s="74"/>
      <c r="T363" s="148"/>
      <c r="U363" s="149"/>
      <c r="W363" s="94"/>
      <c r="Y363" s="199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153"/>
      <c r="AK363" s="151"/>
      <c r="AS363" s="73"/>
      <c r="AT363" s="74"/>
      <c r="AU363" s="150"/>
      <c r="AV363" s="149"/>
      <c r="AX363" s="94"/>
    </row>
    <row r="364" spans="2:50" s="67" customFormat="1" x14ac:dyDescent="0.2">
      <c r="B364" s="199"/>
      <c r="C364" s="73"/>
      <c r="D364" s="73"/>
      <c r="E364" s="73"/>
      <c r="F364" s="73"/>
      <c r="G364" s="73"/>
      <c r="H364" s="73"/>
      <c r="I364" s="153"/>
      <c r="J364" s="151"/>
      <c r="R364" s="73"/>
      <c r="S364" s="74"/>
      <c r="T364" s="148"/>
      <c r="U364" s="149"/>
      <c r="W364" s="94"/>
      <c r="Y364" s="199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153"/>
      <c r="AK364" s="151"/>
      <c r="AS364" s="73"/>
      <c r="AT364" s="74"/>
      <c r="AU364" s="150"/>
      <c r="AV364" s="149"/>
      <c r="AX364" s="94"/>
    </row>
    <row r="365" spans="2:50" s="67" customFormat="1" x14ac:dyDescent="0.2">
      <c r="B365" s="199"/>
      <c r="C365" s="73"/>
      <c r="D365" s="73"/>
      <c r="E365" s="73"/>
      <c r="F365" s="73"/>
      <c r="G365" s="73"/>
      <c r="H365" s="73"/>
      <c r="I365" s="153"/>
      <c r="J365" s="151"/>
      <c r="R365" s="73"/>
      <c r="S365" s="74"/>
      <c r="T365" s="148"/>
      <c r="U365" s="149"/>
      <c r="W365" s="94"/>
      <c r="Y365" s="199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153"/>
      <c r="AK365" s="151"/>
      <c r="AS365" s="73"/>
      <c r="AT365" s="74"/>
      <c r="AU365" s="150"/>
      <c r="AV365" s="149"/>
      <c r="AX365" s="94"/>
    </row>
    <row r="366" spans="2:50" s="67" customFormat="1" x14ac:dyDescent="0.2">
      <c r="B366" s="199"/>
      <c r="C366" s="73"/>
      <c r="D366" s="73"/>
      <c r="E366" s="73"/>
      <c r="F366" s="73"/>
      <c r="G366" s="73"/>
      <c r="H366" s="73"/>
      <c r="I366" s="153"/>
      <c r="J366" s="151"/>
      <c r="R366" s="73"/>
      <c r="S366" s="74"/>
      <c r="T366" s="148"/>
      <c r="U366" s="149"/>
      <c r="W366" s="94"/>
      <c r="Y366" s="199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153"/>
      <c r="AK366" s="151"/>
      <c r="AS366" s="73"/>
      <c r="AT366" s="74"/>
      <c r="AU366" s="150"/>
      <c r="AV366" s="149"/>
      <c r="AX366" s="94"/>
    </row>
    <row r="367" spans="2:50" s="67" customFormat="1" x14ac:dyDescent="0.2">
      <c r="B367" s="199"/>
      <c r="C367" s="73"/>
      <c r="D367" s="73"/>
      <c r="E367" s="73"/>
      <c r="F367" s="73"/>
      <c r="G367" s="73"/>
      <c r="H367" s="73"/>
      <c r="I367" s="153"/>
      <c r="J367" s="151"/>
      <c r="R367" s="73"/>
      <c r="S367" s="74"/>
      <c r="T367" s="148"/>
      <c r="U367" s="149"/>
      <c r="W367" s="94"/>
      <c r="Y367" s="199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  <c r="AJ367" s="153"/>
      <c r="AK367" s="151"/>
      <c r="AS367" s="73"/>
      <c r="AT367" s="74"/>
      <c r="AU367" s="150"/>
      <c r="AV367" s="149"/>
      <c r="AX367" s="94"/>
    </row>
    <row r="368" spans="2:50" s="67" customFormat="1" x14ac:dyDescent="0.2">
      <c r="B368" s="199"/>
      <c r="C368" s="73"/>
      <c r="D368" s="73"/>
      <c r="E368" s="73"/>
      <c r="F368" s="73"/>
      <c r="G368" s="73"/>
      <c r="H368" s="73"/>
      <c r="I368" s="153"/>
      <c r="J368" s="151"/>
      <c r="R368" s="73"/>
      <c r="S368" s="74"/>
      <c r="T368" s="148"/>
      <c r="U368" s="149"/>
      <c r="W368" s="94"/>
      <c r="Y368" s="199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  <c r="AJ368" s="153"/>
      <c r="AK368" s="151"/>
      <c r="AS368" s="73"/>
      <c r="AT368" s="74"/>
      <c r="AU368" s="150"/>
      <c r="AV368" s="149"/>
      <c r="AX368" s="94"/>
    </row>
    <row r="369" spans="2:50" s="67" customFormat="1" x14ac:dyDescent="0.2">
      <c r="B369" s="199"/>
      <c r="C369" s="73"/>
      <c r="D369" s="73"/>
      <c r="E369" s="73"/>
      <c r="F369" s="73"/>
      <c r="G369" s="73"/>
      <c r="H369" s="73"/>
      <c r="I369" s="153"/>
      <c r="J369" s="151"/>
      <c r="R369" s="73"/>
      <c r="S369" s="74"/>
      <c r="T369" s="148"/>
      <c r="U369" s="149"/>
      <c r="W369" s="94"/>
      <c r="Y369" s="199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  <c r="AJ369" s="153"/>
      <c r="AK369" s="151"/>
      <c r="AS369" s="73"/>
      <c r="AT369" s="74"/>
      <c r="AU369" s="150"/>
      <c r="AV369" s="149"/>
      <c r="AX369" s="94"/>
    </row>
    <row r="370" spans="2:50" s="67" customFormat="1" x14ac:dyDescent="0.2">
      <c r="B370" s="199"/>
      <c r="C370" s="73"/>
      <c r="D370" s="73"/>
      <c r="E370" s="73"/>
      <c r="F370" s="73"/>
      <c r="G370" s="73"/>
      <c r="H370" s="73"/>
      <c r="I370" s="153"/>
      <c r="J370" s="151"/>
      <c r="R370" s="73"/>
      <c r="S370" s="74"/>
      <c r="T370" s="148"/>
      <c r="U370" s="149"/>
      <c r="W370" s="94"/>
      <c r="Y370" s="199"/>
      <c r="Z370" s="73"/>
      <c r="AA370" s="73"/>
      <c r="AB370" s="73"/>
      <c r="AC370" s="73"/>
      <c r="AD370" s="73"/>
      <c r="AE370" s="73"/>
      <c r="AF370" s="73"/>
      <c r="AG370" s="73"/>
      <c r="AH370" s="73"/>
      <c r="AI370" s="73"/>
      <c r="AJ370" s="153"/>
      <c r="AK370" s="151"/>
      <c r="AS370" s="73"/>
      <c r="AT370" s="74"/>
      <c r="AU370" s="150"/>
      <c r="AV370" s="149"/>
      <c r="AX370" s="94"/>
    </row>
    <row r="371" spans="2:50" s="67" customFormat="1" x14ac:dyDescent="0.2">
      <c r="B371" s="199"/>
      <c r="C371" s="73"/>
      <c r="D371" s="73"/>
      <c r="E371" s="73"/>
      <c r="F371" s="73"/>
      <c r="G371" s="73"/>
      <c r="H371" s="73"/>
      <c r="I371" s="153"/>
      <c r="J371" s="151"/>
      <c r="R371" s="73"/>
      <c r="S371" s="74"/>
      <c r="T371" s="148"/>
      <c r="U371" s="149"/>
      <c r="W371" s="94"/>
      <c r="Y371" s="199"/>
      <c r="Z371" s="73"/>
      <c r="AA371" s="73"/>
      <c r="AB371" s="73"/>
      <c r="AC371" s="73"/>
      <c r="AD371" s="73"/>
      <c r="AE371" s="73"/>
      <c r="AF371" s="73"/>
      <c r="AG371" s="73"/>
      <c r="AH371" s="73"/>
      <c r="AI371" s="73"/>
      <c r="AJ371" s="153"/>
      <c r="AK371" s="151"/>
      <c r="AS371" s="73"/>
      <c r="AT371" s="74"/>
      <c r="AU371" s="150"/>
      <c r="AV371" s="149"/>
      <c r="AX371" s="94"/>
    </row>
    <row r="372" spans="2:50" s="67" customFormat="1" x14ac:dyDescent="0.2">
      <c r="B372" s="199"/>
      <c r="C372" s="73"/>
      <c r="D372" s="73"/>
      <c r="E372" s="73"/>
      <c r="F372" s="73"/>
      <c r="G372" s="73"/>
      <c r="H372" s="73"/>
      <c r="I372" s="153"/>
      <c r="J372" s="151"/>
      <c r="R372" s="73"/>
      <c r="S372" s="74"/>
      <c r="T372" s="148"/>
      <c r="U372" s="149"/>
      <c r="W372" s="94"/>
      <c r="Y372" s="199"/>
      <c r="Z372" s="73"/>
      <c r="AA372" s="73"/>
      <c r="AB372" s="73"/>
      <c r="AC372" s="73"/>
      <c r="AD372" s="73"/>
      <c r="AE372" s="73"/>
      <c r="AF372" s="73"/>
      <c r="AG372" s="73"/>
      <c r="AH372" s="73"/>
      <c r="AI372" s="73"/>
      <c r="AJ372" s="153"/>
      <c r="AK372" s="151"/>
      <c r="AS372" s="73"/>
      <c r="AT372" s="74"/>
      <c r="AU372" s="150"/>
      <c r="AV372" s="149"/>
      <c r="AX372" s="94"/>
    </row>
    <row r="373" spans="2:50" s="67" customFormat="1" x14ac:dyDescent="0.2">
      <c r="B373" s="199"/>
      <c r="C373" s="73"/>
      <c r="D373" s="73"/>
      <c r="E373" s="73"/>
      <c r="F373" s="73"/>
      <c r="G373" s="73"/>
      <c r="H373" s="73"/>
      <c r="I373" s="153"/>
      <c r="J373" s="151"/>
      <c r="R373" s="73"/>
      <c r="S373" s="74"/>
      <c r="T373" s="148"/>
      <c r="U373" s="149"/>
      <c r="W373" s="94"/>
      <c r="Y373" s="199"/>
      <c r="Z373" s="73"/>
      <c r="AA373" s="73"/>
      <c r="AB373" s="73"/>
      <c r="AC373" s="73"/>
      <c r="AD373" s="73"/>
      <c r="AE373" s="73"/>
      <c r="AF373" s="73"/>
      <c r="AG373" s="73"/>
      <c r="AH373" s="73"/>
      <c r="AI373" s="73"/>
      <c r="AJ373" s="153"/>
      <c r="AK373" s="151"/>
      <c r="AS373" s="73"/>
      <c r="AT373" s="74"/>
      <c r="AU373" s="150"/>
      <c r="AV373" s="149"/>
      <c r="AX373" s="94"/>
    </row>
    <row r="374" spans="2:50" s="67" customFormat="1" x14ac:dyDescent="0.2">
      <c r="B374" s="199"/>
      <c r="C374" s="73"/>
      <c r="D374" s="73"/>
      <c r="E374" s="73"/>
      <c r="F374" s="73"/>
      <c r="G374" s="73"/>
      <c r="H374" s="73"/>
      <c r="I374" s="153"/>
      <c r="J374" s="151"/>
      <c r="R374" s="73"/>
      <c r="S374" s="74"/>
      <c r="T374" s="148"/>
      <c r="U374" s="149"/>
      <c r="W374" s="94"/>
      <c r="Y374" s="199"/>
      <c r="Z374" s="73"/>
      <c r="AA374" s="73"/>
      <c r="AB374" s="73"/>
      <c r="AC374" s="73"/>
      <c r="AD374" s="73"/>
      <c r="AE374" s="73"/>
      <c r="AF374" s="73"/>
      <c r="AG374" s="73"/>
      <c r="AH374" s="73"/>
      <c r="AI374" s="73"/>
      <c r="AJ374" s="153"/>
      <c r="AK374" s="151"/>
      <c r="AS374" s="73"/>
      <c r="AT374" s="74"/>
      <c r="AU374" s="150"/>
      <c r="AV374" s="149"/>
      <c r="AX374" s="94"/>
    </row>
    <row r="375" spans="2:50" s="67" customFormat="1" x14ac:dyDescent="0.2">
      <c r="B375" s="199"/>
      <c r="C375" s="73"/>
      <c r="D375" s="73"/>
      <c r="E375" s="73"/>
      <c r="F375" s="73"/>
      <c r="G375" s="73"/>
      <c r="H375" s="73"/>
      <c r="I375" s="153"/>
      <c r="J375" s="151"/>
      <c r="R375" s="73"/>
      <c r="S375" s="74"/>
      <c r="T375" s="148"/>
      <c r="U375" s="149"/>
      <c r="W375" s="94"/>
      <c r="Y375" s="199"/>
      <c r="Z375" s="73"/>
      <c r="AA375" s="73"/>
      <c r="AB375" s="73"/>
      <c r="AC375" s="73"/>
      <c r="AD375" s="73"/>
      <c r="AE375" s="73"/>
      <c r="AF375" s="73"/>
      <c r="AG375" s="73"/>
      <c r="AH375" s="73"/>
      <c r="AI375" s="73"/>
      <c r="AJ375" s="153"/>
      <c r="AK375" s="151"/>
      <c r="AS375" s="73"/>
      <c r="AT375" s="74"/>
      <c r="AU375" s="150"/>
      <c r="AV375" s="149"/>
      <c r="AX375" s="94"/>
    </row>
    <row r="376" spans="2:50" s="67" customFormat="1" x14ac:dyDescent="0.2">
      <c r="B376" s="199"/>
      <c r="C376" s="73"/>
      <c r="D376" s="73"/>
      <c r="E376" s="73"/>
      <c r="F376" s="73"/>
      <c r="G376" s="73"/>
      <c r="H376" s="73"/>
      <c r="I376" s="153"/>
      <c r="J376" s="151"/>
      <c r="R376" s="73"/>
      <c r="S376" s="74"/>
      <c r="T376" s="148"/>
      <c r="U376" s="149"/>
      <c r="W376" s="94"/>
      <c r="Y376" s="199"/>
      <c r="Z376" s="73"/>
      <c r="AA376" s="73"/>
      <c r="AB376" s="73"/>
      <c r="AC376" s="73"/>
      <c r="AD376" s="73"/>
      <c r="AE376" s="73"/>
      <c r="AF376" s="73"/>
      <c r="AG376" s="73"/>
      <c r="AH376" s="73"/>
      <c r="AI376" s="73"/>
      <c r="AJ376" s="153"/>
      <c r="AK376" s="151"/>
      <c r="AS376" s="73"/>
      <c r="AT376" s="74"/>
      <c r="AU376" s="150"/>
      <c r="AV376" s="149"/>
      <c r="AX376" s="94"/>
    </row>
    <row r="377" spans="2:50" s="67" customFormat="1" x14ac:dyDescent="0.2">
      <c r="B377" s="199"/>
      <c r="C377" s="73"/>
      <c r="D377" s="73"/>
      <c r="E377" s="73"/>
      <c r="F377" s="73"/>
      <c r="G377" s="73"/>
      <c r="H377" s="73"/>
      <c r="I377" s="153"/>
      <c r="J377" s="151"/>
      <c r="R377" s="73"/>
      <c r="S377" s="74"/>
      <c r="T377" s="148"/>
      <c r="U377" s="149"/>
      <c r="W377" s="94"/>
      <c r="Y377" s="199"/>
      <c r="Z377" s="73"/>
      <c r="AA377" s="73"/>
      <c r="AB377" s="73"/>
      <c r="AC377" s="73"/>
      <c r="AD377" s="73"/>
      <c r="AE377" s="73"/>
      <c r="AF377" s="73"/>
      <c r="AG377" s="73"/>
      <c r="AH377" s="73"/>
      <c r="AI377" s="73"/>
      <c r="AJ377" s="153"/>
      <c r="AK377" s="151"/>
      <c r="AS377" s="73"/>
      <c r="AT377" s="74"/>
      <c r="AU377" s="150"/>
      <c r="AV377" s="149"/>
      <c r="AX377" s="94"/>
    </row>
    <row r="378" spans="2:50" s="67" customFormat="1" x14ac:dyDescent="0.2">
      <c r="B378" s="199"/>
      <c r="C378" s="73"/>
      <c r="D378" s="73"/>
      <c r="E378" s="73"/>
      <c r="F378" s="73"/>
      <c r="G378" s="73"/>
      <c r="H378" s="73"/>
      <c r="I378" s="153"/>
      <c r="J378" s="151"/>
      <c r="R378" s="73"/>
      <c r="S378" s="74"/>
      <c r="T378" s="148"/>
      <c r="U378" s="149"/>
      <c r="W378" s="94"/>
      <c r="Y378" s="199"/>
      <c r="Z378" s="73"/>
      <c r="AA378" s="73"/>
      <c r="AB378" s="73"/>
      <c r="AC378" s="73"/>
      <c r="AD378" s="73"/>
      <c r="AE378" s="73"/>
      <c r="AF378" s="73"/>
      <c r="AG378" s="73"/>
      <c r="AH378" s="73"/>
      <c r="AI378" s="73"/>
      <c r="AJ378" s="153"/>
      <c r="AK378" s="151"/>
      <c r="AS378" s="73"/>
      <c r="AT378" s="74"/>
      <c r="AU378" s="150"/>
      <c r="AV378" s="149"/>
      <c r="AX378" s="94"/>
    </row>
    <row r="379" spans="2:50" s="67" customFormat="1" x14ac:dyDescent="0.2">
      <c r="B379" s="199"/>
      <c r="C379" s="73"/>
      <c r="D379" s="73"/>
      <c r="E379" s="73"/>
      <c r="F379" s="73"/>
      <c r="G379" s="73"/>
      <c r="H379" s="73"/>
      <c r="I379" s="153"/>
      <c r="J379" s="151"/>
      <c r="R379" s="73"/>
      <c r="S379" s="74"/>
      <c r="T379" s="148"/>
      <c r="U379" s="149"/>
      <c r="W379" s="94"/>
      <c r="Y379" s="199"/>
      <c r="Z379" s="73"/>
      <c r="AA379" s="73"/>
      <c r="AB379" s="73"/>
      <c r="AC379" s="73"/>
      <c r="AD379" s="73"/>
      <c r="AE379" s="73"/>
      <c r="AF379" s="73"/>
      <c r="AG379" s="73"/>
      <c r="AH379" s="73"/>
      <c r="AI379" s="73"/>
      <c r="AJ379" s="153"/>
      <c r="AK379" s="151"/>
      <c r="AS379" s="73"/>
      <c r="AT379" s="74"/>
      <c r="AU379" s="150"/>
      <c r="AV379" s="149"/>
      <c r="AX379" s="94"/>
    </row>
    <row r="380" spans="2:50" s="67" customFormat="1" x14ac:dyDescent="0.2">
      <c r="B380" s="199"/>
      <c r="C380" s="73"/>
      <c r="D380" s="73"/>
      <c r="E380" s="73"/>
      <c r="F380" s="73"/>
      <c r="G380" s="73"/>
      <c r="H380" s="73"/>
      <c r="I380" s="153"/>
      <c r="J380" s="151"/>
      <c r="R380" s="73"/>
      <c r="S380" s="74"/>
      <c r="T380" s="148"/>
      <c r="U380" s="149"/>
      <c r="W380" s="94"/>
      <c r="Y380" s="199"/>
      <c r="Z380" s="73"/>
      <c r="AA380" s="73"/>
      <c r="AB380" s="73"/>
      <c r="AC380" s="73"/>
      <c r="AD380" s="73"/>
      <c r="AE380" s="73"/>
      <c r="AF380" s="73"/>
      <c r="AG380" s="73"/>
      <c r="AH380" s="73"/>
      <c r="AI380" s="73"/>
      <c r="AJ380" s="153"/>
      <c r="AK380" s="151"/>
      <c r="AS380" s="73"/>
      <c r="AT380" s="74"/>
      <c r="AU380" s="150"/>
      <c r="AV380" s="149"/>
      <c r="AX380" s="94"/>
    </row>
    <row r="381" spans="2:50" s="67" customFormat="1" x14ac:dyDescent="0.2">
      <c r="B381" s="199"/>
      <c r="C381" s="73"/>
      <c r="D381" s="73"/>
      <c r="E381" s="73"/>
      <c r="F381" s="73"/>
      <c r="G381" s="73"/>
      <c r="H381" s="73"/>
      <c r="I381" s="153"/>
      <c r="J381" s="151"/>
      <c r="R381" s="73"/>
      <c r="S381" s="74"/>
      <c r="T381" s="148"/>
      <c r="U381" s="149"/>
      <c r="W381" s="94"/>
      <c r="Y381" s="199"/>
      <c r="Z381" s="73"/>
      <c r="AA381" s="73"/>
      <c r="AB381" s="73"/>
      <c r="AC381" s="73"/>
      <c r="AD381" s="73"/>
      <c r="AE381" s="73"/>
      <c r="AF381" s="73"/>
      <c r="AG381" s="73"/>
      <c r="AH381" s="73"/>
      <c r="AI381" s="73"/>
      <c r="AJ381" s="153"/>
      <c r="AK381" s="151"/>
      <c r="AS381" s="73"/>
      <c r="AT381" s="74"/>
      <c r="AU381" s="150"/>
      <c r="AV381" s="149"/>
      <c r="AX381" s="94"/>
    </row>
    <row r="382" spans="2:50" s="67" customFormat="1" x14ac:dyDescent="0.2">
      <c r="B382" s="199"/>
      <c r="C382" s="73"/>
      <c r="D382" s="73"/>
      <c r="E382" s="73"/>
      <c r="F382" s="73"/>
      <c r="G382" s="73"/>
      <c r="H382" s="73"/>
      <c r="I382" s="153"/>
      <c r="J382" s="151"/>
      <c r="R382" s="73"/>
      <c r="S382" s="74"/>
      <c r="T382" s="148"/>
      <c r="U382" s="149"/>
      <c r="W382" s="94"/>
      <c r="Y382" s="199"/>
      <c r="Z382" s="73"/>
      <c r="AA382" s="73"/>
      <c r="AB382" s="73"/>
      <c r="AC382" s="73"/>
      <c r="AD382" s="73"/>
      <c r="AE382" s="73"/>
      <c r="AF382" s="73"/>
      <c r="AG382" s="73"/>
      <c r="AH382" s="73"/>
      <c r="AI382" s="73"/>
      <c r="AJ382" s="153"/>
      <c r="AK382" s="151"/>
      <c r="AS382" s="73"/>
      <c r="AT382" s="74"/>
      <c r="AU382" s="150"/>
      <c r="AV382" s="149"/>
      <c r="AX382" s="94"/>
    </row>
    <row r="383" spans="2:50" s="67" customFormat="1" x14ac:dyDescent="0.2">
      <c r="B383" s="199"/>
      <c r="C383" s="73"/>
      <c r="D383" s="73"/>
      <c r="E383" s="73"/>
      <c r="F383" s="73"/>
      <c r="G383" s="73"/>
      <c r="H383" s="73"/>
      <c r="I383" s="153"/>
      <c r="J383" s="151"/>
      <c r="R383" s="73"/>
      <c r="S383" s="74"/>
      <c r="T383" s="148"/>
      <c r="U383" s="149"/>
      <c r="W383" s="94"/>
      <c r="Y383" s="199"/>
      <c r="Z383" s="73"/>
      <c r="AA383" s="73"/>
      <c r="AB383" s="73"/>
      <c r="AC383" s="73"/>
      <c r="AD383" s="73"/>
      <c r="AE383" s="73"/>
      <c r="AF383" s="73"/>
      <c r="AG383" s="73"/>
      <c r="AH383" s="73"/>
      <c r="AI383" s="73"/>
      <c r="AJ383" s="153"/>
      <c r="AK383" s="151"/>
      <c r="AS383" s="73"/>
      <c r="AT383" s="74"/>
      <c r="AU383" s="150"/>
      <c r="AV383" s="149"/>
      <c r="AX383" s="94"/>
    </row>
    <row r="384" spans="2:50" s="67" customFormat="1" x14ac:dyDescent="0.2">
      <c r="B384" s="199"/>
      <c r="C384" s="73"/>
      <c r="D384" s="73"/>
      <c r="E384" s="73"/>
      <c r="F384" s="73"/>
      <c r="G384" s="73"/>
      <c r="H384" s="73"/>
      <c r="I384" s="153"/>
      <c r="J384" s="151"/>
      <c r="R384" s="73"/>
      <c r="S384" s="74"/>
      <c r="T384" s="148"/>
      <c r="U384" s="149"/>
      <c r="W384" s="94"/>
      <c r="Y384" s="199"/>
      <c r="Z384" s="73"/>
      <c r="AA384" s="73"/>
      <c r="AB384" s="73"/>
      <c r="AC384" s="73"/>
      <c r="AD384" s="73"/>
      <c r="AE384" s="73"/>
      <c r="AF384" s="73"/>
      <c r="AG384" s="73"/>
      <c r="AH384" s="73"/>
      <c r="AI384" s="73"/>
      <c r="AJ384" s="153"/>
      <c r="AK384" s="151"/>
      <c r="AS384" s="73"/>
      <c r="AT384" s="74"/>
      <c r="AU384" s="150"/>
      <c r="AV384" s="149"/>
      <c r="AX384" s="94"/>
    </row>
    <row r="385" spans="2:50" s="67" customFormat="1" x14ac:dyDescent="0.2">
      <c r="B385" s="199"/>
      <c r="C385" s="73"/>
      <c r="D385" s="73"/>
      <c r="E385" s="73"/>
      <c r="F385" s="73"/>
      <c r="G385" s="73"/>
      <c r="H385" s="73"/>
      <c r="I385" s="153"/>
      <c r="J385" s="151"/>
      <c r="R385" s="73"/>
      <c r="S385" s="74"/>
      <c r="T385" s="148"/>
      <c r="U385" s="149"/>
      <c r="W385" s="94"/>
      <c r="Y385" s="199"/>
      <c r="Z385" s="73"/>
      <c r="AA385" s="73"/>
      <c r="AB385" s="73"/>
      <c r="AC385" s="73"/>
      <c r="AD385" s="73"/>
      <c r="AE385" s="73"/>
      <c r="AF385" s="73"/>
      <c r="AG385" s="73"/>
      <c r="AH385" s="73"/>
      <c r="AI385" s="73"/>
      <c r="AJ385" s="153"/>
      <c r="AK385" s="151"/>
      <c r="AS385" s="73"/>
      <c r="AT385" s="74"/>
      <c r="AU385" s="150"/>
      <c r="AV385" s="149"/>
      <c r="AX385" s="94"/>
    </row>
    <row r="386" spans="2:50" s="67" customFormat="1" x14ac:dyDescent="0.2">
      <c r="B386" s="199"/>
      <c r="C386" s="73"/>
      <c r="D386" s="73"/>
      <c r="E386" s="73"/>
      <c r="F386" s="73"/>
      <c r="G386" s="73"/>
      <c r="H386" s="73"/>
      <c r="I386" s="153"/>
      <c r="J386" s="151"/>
      <c r="R386" s="73"/>
      <c r="S386" s="74"/>
      <c r="T386" s="148"/>
      <c r="U386" s="149"/>
      <c r="W386" s="94"/>
      <c r="Y386" s="199"/>
      <c r="Z386" s="73"/>
      <c r="AA386" s="73"/>
      <c r="AB386" s="73"/>
      <c r="AC386" s="73"/>
      <c r="AD386" s="73"/>
      <c r="AE386" s="73"/>
      <c r="AF386" s="73"/>
      <c r="AG386" s="73"/>
      <c r="AH386" s="73"/>
      <c r="AI386" s="73"/>
      <c r="AJ386" s="153"/>
      <c r="AK386" s="151"/>
      <c r="AS386" s="73"/>
      <c r="AT386" s="74"/>
      <c r="AU386" s="150"/>
      <c r="AV386" s="149"/>
      <c r="AX386" s="94"/>
    </row>
    <row r="387" spans="2:50" s="67" customFormat="1" x14ac:dyDescent="0.2">
      <c r="B387" s="199"/>
      <c r="C387" s="73"/>
      <c r="D387" s="73"/>
      <c r="E387" s="73"/>
      <c r="F387" s="73"/>
      <c r="G387" s="73"/>
      <c r="H387" s="73"/>
      <c r="I387" s="153"/>
      <c r="J387" s="151"/>
      <c r="R387" s="73"/>
      <c r="S387" s="74"/>
      <c r="T387" s="148"/>
      <c r="U387" s="149"/>
      <c r="W387" s="94"/>
      <c r="Y387" s="199"/>
      <c r="Z387" s="73"/>
      <c r="AA387" s="73"/>
      <c r="AB387" s="73"/>
      <c r="AC387" s="73"/>
      <c r="AD387" s="73"/>
      <c r="AE387" s="73"/>
      <c r="AF387" s="73"/>
      <c r="AG387" s="73"/>
      <c r="AH387" s="73"/>
      <c r="AI387" s="73"/>
      <c r="AJ387" s="153"/>
      <c r="AK387" s="151"/>
      <c r="AS387" s="73"/>
      <c r="AT387" s="74"/>
      <c r="AU387" s="150"/>
      <c r="AV387" s="149"/>
      <c r="AX387" s="94"/>
    </row>
    <row r="388" spans="2:50" s="67" customFormat="1" x14ac:dyDescent="0.2">
      <c r="B388" s="199"/>
      <c r="C388" s="73"/>
      <c r="D388" s="73"/>
      <c r="E388" s="73"/>
      <c r="F388" s="73"/>
      <c r="G388" s="73"/>
      <c r="H388" s="73"/>
      <c r="I388" s="153"/>
      <c r="J388" s="151"/>
      <c r="R388" s="73"/>
      <c r="S388" s="74"/>
      <c r="T388" s="148"/>
      <c r="U388" s="149"/>
      <c r="W388" s="94"/>
      <c r="Y388" s="199"/>
      <c r="Z388" s="73"/>
      <c r="AA388" s="73"/>
      <c r="AB388" s="73"/>
      <c r="AC388" s="73"/>
      <c r="AD388" s="73"/>
      <c r="AE388" s="73"/>
      <c r="AF388" s="73"/>
      <c r="AG388" s="73"/>
      <c r="AH388" s="73"/>
      <c r="AI388" s="73"/>
      <c r="AJ388" s="153"/>
      <c r="AK388" s="151"/>
      <c r="AS388" s="73"/>
      <c r="AT388" s="74"/>
      <c r="AU388" s="150"/>
      <c r="AV388" s="149"/>
      <c r="AX388" s="94"/>
    </row>
    <row r="389" spans="2:50" s="67" customFormat="1" x14ac:dyDescent="0.2">
      <c r="B389" s="199"/>
      <c r="C389" s="73"/>
      <c r="D389" s="73"/>
      <c r="E389" s="73"/>
      <c r="F389" s="73"/>
      <c r="G389" s="73"/>
      <c r="H389" s="73"/>
      <c r="I389" s="153"/>
      <c r="J389" s="151"/>
      <c r="R389" s="73"/>
      <c r="S389" s="74"/>
      <c r="T389" s="148"/>
      <c r="U389" s="149"/>
      <c r="W389" s="94"/>
      <c r="Y389" s="199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153"/>
      <c r="AK389" s="151"/>
      <c r="AS389" s="73"/>
      <c r="AT389" s="74"/>
      <c r="AU389" s="150"/>
      <c r="AV389" s="149"/>
      <c r="AX389" s="94"/>
    </row>
    <row r="390" spans="2:50" s="67" customFormat="1" x14ac:dyDescent="0.2">
      <c r="B390" s="199"/>
      <c r="C390" s="73"/>
      <c r="D390" s="73"/>
      <c r="E390" s="73"/>
      <c r="F390" s="73"/>
      <c r="G390" s="73"/>
      <c r="H390" s="73"/>
      <c r="I390" s="153"/>
      <c r="J390" s="151"/>
      <c r="R390" s="73"/>
      <c r="S390" s="74"/>
      <c r="T390" s="148"/>
      <c r="U390" s="149"/>
      <c r="W390" s="94"/>
      <c r="Y390" s="199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153"/>
      <c r="AK390" s="151"/>
      <c r="AS390" s="73"/>
      <c r="AT390" s="74"/>
      <c r="AU390" s="150"/>
      <c r="AV390" s="149"/>
      <c r="AX390" s="94"/>
    </row>
    <row r="391" spans="2:50" s="67" customFormat="1" x14ac:dyDescent="0.2">
      <c r="B391" s="199"/>
      <c r="C391" s="73"/>
      <c r="D391" s="73"/>
      <c r="E391" s="73"/>
      <c r="F391" s="73"/>
      <c r="G391" s="73"/>
      <c r="H391" s="73"/>
      <c r="I391" s="153"/>
      <c r="J391" s="151"/>
      <c r="R391" s="73"/>
      <c r="S391" s="74"/>
      <c r="T391" s="148"/>
      <c r="U391" s="149"/>
      <c r="W391" s="94"/>
      <c r="Y391" s="199"/>
      <c r="Z391" s="73"/>
      <c r="AA391" s="73"/>
      <c r="AB391" s="73"/>
      <c r="AC391" s="73"/>
      <c r="AD391" s="73"/>
      <c r="AE391" s="73"/>
      <c r="AF391" s="73"/>
      <c r="AG391" s="73"/>
      <c r="AH391" s="73"/>
      <c r="AI391" s="73"/>
      <c r="AJ391" s="153"/>
      <c r="AK391" s="151"/>
      <c r="AS391" s="73"/>
      <c r="AT391" s="74"/>
      <c r="AU391" s="150"/>
      <c r="AV391" s="149"/>
      <c r="AX391" s="94"/>
    </row>
    <row r="392" spans="2:50" s="67" customFormat="1" x14ac:dyDescent="0.2">
      <c r="B392" s="199"/>
      <c r="C392" s="73"/>
      <c r="D392" s="73"/>
      <c r="E392" s="73"/>
      <c r="F392" s="73"/>
      <c r="G392" s="73"/>
      <c r="H392" s="73"/>
      <c r="I392" s="153"/>
      <c r="J392" s="151"/>
      <c r="R392" s="73"/>
      <c r="S392" s="74"/>
      <c r="T392" s="148"/>
      <c r="U392" s="149"/>
      <c r="W392" s="94"/>
      <c r="Y392" s="199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153"/>
      <c r="AK392" s="151"/>
      <c r="AS392" s="73"/>
      <c r="AT392" s="74"/>
      <c r="AU392" s="150"/>
      <c r="AV392" s="149"/>
      <c r="AX392" s="94"/>
    </row>
    <row r="393" spans="2:50" s="67" customFormat="1" x14ac:dyDescent="0.2">
      <c r="B393" s="199"/>
      <c r="C393" s="73"/>
      <c r="D393" s="73"/>
      <c r="E393" s="73"/>
      <c r="F393" s="73"/>
      <c r="G393" s="73"/>
      <c r="H393" s="73"/>
      <c r="I393" s="153"/>
      <c r="J393" s="151"/>
      <c r="R393" s="73"/>
      <c r="S393" s="74"/>
      <c r="T393" s="148"/>
      <c r="U393" s="149"/>
      <c r="W393" s="94"/>
      <c r="Y393" s="199"/>
      <c r="Z393" s="73"/>
      <c r="AA393" s="73"/>
      <c r="AB393" s="73"/>
      <c r="AC393" s="73"/>
      <c r="AD393" s="73"/>
      <c r="AE393" s="73"/>
      <c r="AF393" s="73"/>
      <c r="AG393" s="73"/>
      <c r="AH393" s="73"/>
      <c r="AI393" s="73"/>
      <c r="AJ393" s="153"/>
      <c r="AK393" s="151"/>
      <c r="AS393" s="73"/>
      <c r="AT393" s="74"/>
      <c r="AU393" s="150"/>
      <c r="AV393" s="149"/>
      <c r="AX393" s="94"/>
    </row>
    <row r="394" spans="2:50" s="67" customFormat="1" x14ac:dyDescent="0.2">
      <c r="B394" s="199"/>
      <c r="C394" s="73"/>
      <c r="D394" s="73"/>
      <c r="E394" s="73"/>
      <c r="F394" s="73"/>
      <c r="G394" s="73"/>
      <c r="H394" s="73"/>
      <c r="I394" s="153"/>
      <c r="J394" s="151"/>
      <c r="R394" s="73"/>
      <c r="S394" s="74"/>
      <c r="T394" s="148"/>
      <c r="U394" s="149"/>
      <c r="W394" s="94"/>
      <c r="Y394" s="199"/>
      <c r="Z394" s="73"/>
      <c r="AA394" s="73"/>
      <c r="AB394" s="73"/>
      <c r="AC394" s="73"/>
      <c r="AD394" s="73"/>
      <c r="AE394" s="73"/>
      <c r="AF394" s="73"/>
      <c r="AG394" s="73"/>
      <c r="AH394" s="73"/>
      <c r="AI394" s="73"/>
      <c r="AJ394" s="153"/>
      <c r="AK394" s="151"/>
      <c r="AS394" s="73"/>
      <c r="AT394" s="74"/>
      <c r="AU394" s="150"/>
      <c r="AV394" s="149"/>
      <c r="AX394" s="94"/>
    </row>
    <row r="395" spans="2:50" s="67" customFormat="1" x14ac:dyDescent="0.2">
      <c r="B395" s="199"/>
      <c r="C395" s="73"/>
      <c r="D395" s="73"/>
      <c r="E395" s="73"/>
      <c r="F395" s="73"/>
      <c r="G395" s="73"/>
      <c r="H395" s="73"/>
      <c r="I395" s="153"/>
      <c r="J395" s="151"/>
      <c r="R395" s="73"/>
      <c r="S395" s="74"/>
      <c r="T395" s="148"/>
      <c r="U395" s="149"/>
      <c r="W395" s="94"/>
      <c r="Y395" s="199"/>
      <c r="Z395" s="73"/>
      <c r="AA395" s="73"/>
      <c r="AB395" s="73"/>
      <c r="AC395" s="73"/>
      <c r="AD395" s="73"/>
      <c r="AE395" s="73"/>
      <c r="AF395" s="73"/>
      <c r="AG395" s="73"/>
      <c r="AH395" s="73"/>
      <c r="AI395" s="73"/>
      <c r="AJ395" s="153"/>
      <c r="AK395" s="151"/>
      <c r="AS395" s="73"/>
      <c r="AT395" s="74"/>
      <c r="AU395" s="150"/>
      <c r="AV395" s="149"/>
      <c r="AX395" s="94"/>
    </row>
    <row r="396" spans="2:50" s="67" customFormat="1" x14ac:dyDescent="0.2">
      <c r="B396" s="199"/>
      <c r="C396" s="73"/>
      <c r="D396" s="73"/>
      <c r="E396" s="73"/>
      <c r="F396" s="73"/>
      <c r="G396" s="73"/>
      <c r="H396" s="73"/>
      <c r="I396" s="153"/>
      <c r="J396" s="151"/>
      <c r="R396" s="73"/>
      <c r="S396" s="74"/>
      <c r="T396" s="148"/>
      <c r="U396" s="149"/>
      <c r="W396" s="94"/>
      <c r="Y396" s="199"/>
      <c r="Z396" s="73"/>
      <c r="AA396" s="73"/>
      <c r="AB396" s="73"/>
      <c r="AC396" s="73"/>
      <c r="AD396" s="73"/>
      <c r="AE396" s="73"/>
      <c r="AF396" s="73"/>
      <c r="AG396" s="73"/>
      <c r="AH396" s="73"/>
      <c r="AI396" s="73"/>
      <c r="AJ396" s="153"/>
      <c r="AK396" s="151"/>
      <c r="AS396" s="73"/>
      <c r="AT396" s="74"/>
      <c r="AU396" s="150"/>
      <c r="AV396" s="149"/>
      <c r="AX396" s="94"/>
    </row>
    <row r="397" spans="2:50" s="67" customFormat="1" x14ac:dyDescent="0.2">
      <c r="B397" s="199"/>
      <c r="C397" s="73"/>
      <c r="D397" s="73"/>
      <c r="E397" s="73"/>
      <c r="F397" s="73"/>
      <c r="G397" s="73"/>
      <c r="H397" s="73"/>
      <c r="I397" s="153"/>
      <c r="J397" s="151"/>
      <c r="R397" s="73"/>
      <c r="S397" s="74"/>
      <c r="T397" s="148"/>
      <c r="U397" s="149"/>
      <c r="W397" s="94"/>
      <c r="Y397" s="199"/>
      <c r="Z397" s="73"/>
      <c r="AA397" s="73"/>
      <c r="AB397" s="73"/>
      <c r="AC397" s="73"/>
      <c r="AD397" s="73"/>
      <c r="AE397" s="73"/>
      <c r="AF397" s="73"/>
      <c r="AG397" s="73"/>
      <c r="AH397" s="73"/>
      <c r="AI397" s="73"/>
      <c r="AJ397" s="153"/>
      <c r="AK397" s="151"/>
      <c r="AS397" s="73"/>
      <c r="AT397" s="74"/>
      <c r="AU397" s="150"/>
      <c r="AV397" s="149"/>
      <c r="AX397" s="94"/>
    </row>
    <row r="398" spans="2:50" s="67" customFormat="1" x14ac:dyDescent="0.2">
      <c r="B398" s="199"/>
      <c r="C398" s="73"/>
      <c r="D398" s="73"/>
      <c r="E398" s="73"/>
      <c r="F398" s="73"/>
      <c r="G398" s="73"/>
      <c r="H398" s="73"/>
      <c r="I398" s="153"/>
      <c r="J398" s="151"/>
      <c r="R398" s="73"/>
      <c r="S398" s="74"/>
      <c r="T398" s="148"/>
      <c r="U398" s="149"/>
      <c r="W398" s="94"/>
      <c r="Y398" s="199"/>
      <c r="Z398" s="73"/>
      <c r="AA398" s="73"/>
      <c r="AB398" s="73"/>
      <c r="AC398" s="73"/>
      <c r="AD398" s="73"/>
      <c r="AE398" s="73"/>
      <c r="AF398" s="73"/>
      <c r="AG398" s="73"/>
      <c r="AH398" s="73"/>
      <c r="AI398" s="73"/>
      <c r="AJ398" s="153"/>
      <c r="AK398" s="151"/>
      <c r="AS398" s="73"/>
      <c r="AT398" s="74"/>
      <c r="AU398" s="150"/>
      <c r="AV398" s="149"/>
      <c r="AX398" s="94"/>
    </row>
    <row r="399" spans="2:50" s="67" customFormat="1" x14ac:dyDescent="0.2">
      <c r="B399" s="199"/>
      <c r="C399" s="73"/>
      <c r="D399" s="73"/>
      <c r="E399" s="73"/>
      <c r="F399" s="73"/>
      <c r="G399" s="73"/>
      <c r="H399" s="73"/>
      <c r="I399" s="153"/>
      <c r="J399" s="151"/>
      <c r="R399" s="73"/>
      <c r="S399" s="74"/>
      <c r="T399" s="148"/>
      <c r="U399" s="149"/>
      <c r="W399" s="94"/>
      <c r="Y399" s="199"/>
      <c r="Z399" s="73"/>
      <c r="AA399" s="73"/>
      <c r="AB399" s="73"/>
      <c r="AC399" s="73"/>
      <c r="AD399" s="73"/>
      <c r="AE399" s="73"/>
      <c r="AF399" s="73"/>
      <c r="AG399" s="73"/>
      <c r="AH399" s="73"/>
      <c r="AI399" s="73"/>
      <c r="AJ399" s="153"/>
      <c r="AK399" s="151"/>
      <c r="AS399" s="73"/>
      <c r="AT399" s="74"/>
      <c r="AU399" s="150"/>
      <c r="AV399" s="149"/>
      <c r="AX399" s="94"/>
    </row>
    <row r="400" spans="2:50" s="67" customFormat="1" x14ac:dyDescent="0.2">
      <c r="B400" s="199"/>
      <c r="C400" s="73"/>
      <c r="D400" s="73"/>
      <c r="E400" s="73"/>
      <c r="F400" s="73"/>
      <c r="G400" s="73"/>
      <c r="H400" s="73"/>
      <c r="I400" s="153"/>
      <c r="J400" s="151"/>
      <c r="R400" s="73"/>
      <c r="S400" s="74"/>
      <c r="T400" s="148"/>
      <c r="U400" s="149"/>
      <c r="W400" s="94"/>
      <c r="Y400" s="199"/>
      <c r="Z400" s="73"/>
      <c r="AA400" s="73"/>
      <c r="AB400" s="73"/>
      <c r="AC400" s="73"/>
      <c r="AD400" s="73"/>
      <c r="AE400" s="73"/>
      <c r="AF400" s="73"/>
      <c r="AG400" s="73"/>
      <c r="AH400" s="73"/>
      <c r="AI400" s="73"/>
      <c r="AJ400" s="153"/>
      <c r="AK400" s="151"/>
      <c r="AS400" s="73"/>
      <c r="AT400" s="74"/>
      <c r="AU400" s="150"/>
      <c r="AV400" s="149"/>
      <c r="AX400" s="94"/>
    </row>
    <row r="401" spans="2:50" s="67" customFormat="1" x14ac:dyDescent="0.2">
      <c r="B401" s="199"/>
      <c r="C401" s="73"/>
      <c r="D401" s="73"/>
      <c r="E401" s="73"/>
      <c r="F401" s="73"/>
      <c r="G401" s="73"/>
      <c r="H401" s="73"/>
      <c r="I401" s="153"/>
      <c r="J401" s="151"/>
      <c r="R401" s="73"/>
      <c r="S401" s="74"/>
      <c r="T401" s="148"/>
      <c r="U401" s="149"/>
      <c r="W401" s="94"/>
      <c r="Y401" s="199"/>
      <c r="Z401" s="73"/>
      <c r="AA401" s="73"/>
      <c r="AB401" s="73"/>
      <c r="AC401" s="73"/>
      <c r="AD401" s="73"/>
      <c r="AE401" s="73"/>
      <c r="AF401" s="73"/>
      <c r="AG401" s="73"/>
      <c r="AH401" s="73"/>
      <c r="AI401" s="73"/>
      <c r="AJ401" s="153"/>
      <c r="AK401" s="151"/>
      <c r="AS401" s="73"/>
      <c r="AT401" s="74"/>
      <c r="AU401" s="150"/>
      <c r="AV401" s="149"/>
      <c r="AX401" s="94"/>
    </row>
    <row r="402" spans="2:50" s="67" customFormat="1" x14ac:dyDescent="0.2">
      <c r="B402" s="199"/>
      <c r="C402" s="73"/>
      <c r="D402" s="73"/>
      <c r="E402" s="73"/>
      <c r="F402" s="73"/>
      <c r="G402" s="73"/>
      <c r="H402" s="73"/>
      <c r="I402" s="153"/>
      <c r="J402" s="151"/>
      <c r="R402" s="73"/>
      <c r="S402" s="74"/>
      <c r="T402" s="148"/>
      <c r="U402" s="149"/>
      <c r="W402" s="94"/>
      <c r="Y402" s="199"/>
      <c r="Z402" s="73"/>
      <c r="AA402" s="73"/>
      <c r="AB402" s="73"/>
      <c r="AC402" s="73"/>
      <c r="AD402" s="73"/>
      <c r="AE402" s="73"/>
      <c r="AF402" s="73"/>
      <c r="AG402" s="73"/>
      <c r="AH402" s="73"/>
      <c r="AI402" s="73"/>
      <c r="AJ402" s="153"/>
      <c r="AK402" s="151"/>
      <c r="AS402" s="73"/>
      <c r="AT402" s="74"/>
      <c r="AU402" s="150"/>
      <c r="AV402" s="149"/>
      <c r="AX402" s="94"/>
    </row>
    <row r="403" spans="2:50" s="67" customFormat="1" x14ac:dyDescent="0.2">
      <c r="B403" s="199"/>
      <c r="C403" s="73"/>
      <c r="D403" s="73"/>
      <c r="E403" s="73"/>
      <c r="F403" s="73"/>
      <c r="G403" s="73"/>
      <c r="H403" s="73"/>
      <c r="I403" s="153"/>
      <c r="J403" s="151"/>
      <c r="R403" s="73"/>
      <c r="S403" s="74"/>
      <c r="T403" s="148"/>
      <c r="U403" s="149"/>
      <c r="W403" s="94"/>
      <c r="Y403" s="199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153"/>
      <c r="AK403" s="151"/>
      <c r="AS403" s="73"/>
      <c r="AT403" s="74"/>
      <c r="AU403" s="150"/>
      <c r="AV403" s="149"/>
      <c r="AX403" s="94"/>
    </row>
    <row r="404" spans="2:50" s="67" customFormat="1" x14ac:dyDescent="0.2">
      <c r="B404" s="199"/>
      <c r="C404" s="73"/>
      <c r="D404" s="73"/>
      <c r="E404" s="73"/>
      <c r="F404" s="73"/>
      <c r="G404" s="73"/>
      <c r="H404" s="73"/>
      <c r="I404" s="153"/>
      <c r="J404" s="151"/>
      <c r="R404" s="73"/>
      <c r="S404" s="74"/>
      <c r="T404" s="148"/>
      <c r="U404" s="149"/>
      <c r="W404" s="94"/>
      <c r="Y404" s="199"/>
      <c r="Z404" s="73"/>
      <c r="AA404" s="73"/>
      <c r="AB404" s="73"/>
      <c r="AC404" s="73"/>
      <c r="AD404" s="73"/>
      <c r="AE404" s="73"/>
      <c r="AF404" s="73"/>
      <c r="AG404" s="73"/>
      <c r="AH404" s="73"/>
      <c r="AI404" s="73"/>
      <c r="AJ404" s="153"/>
      <c r="AK404" s="151"/>
      <c r="AS404" s="73"/>
      <c r="AT404" s="74"/>
      <c r="AU404" s="150"/>
      <c r="AV404" s="149"/>
      <c r="AX404" s="94"/>
    </row>
    <row r="405" spans="2:50" s="67" customFormat="1" x14ac:dyDescent="0.2">
      <c r="B405" s="199"/>
      <c r="C405" s="73"/>
      <c r="D405" s="73"/>
      <c r="E405" s="73"/>
      <c r="F405" s="73"/>
      <c r="G405" s="73"/>
      <c r="H405" s="73"/>
      <c r="I405" s="153"/>
      <c r="J405" s="151"/>
      <c r="R405" s="73"/>
      <c r="S405" s="74"/>
      <c r="T405" s="148"/>
      <c r="U405" s="149"/>
      <c r="W405" s="94"/>
      <c r="Y405" s="199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153"/>
      <c r="AK405" s="151"/>
      <c r="AS405" s="73"/>
      <c r="AT405" s="74"/>
      <c r="AU405" s="150"/>
      <c r="AV405" s="149"/>
      <c r="AX405" s="94"/>
    </row>
    <row r="406" spans="2:50" s="67" customFormat="1" x14ac:dyDescent="0.2">
      <c r="B406" s="199"/>
      <c r="C406" s="73"/>
      <c r="D406" s="73"/>
      <c r="E406" s="73"/>
      <c r="F406" s="73"/>
      <c r="G406" s="73"/>
      <c r="H406" s="73"/>
      <c r="I406" s="153"/>
      <c r="J406" s="151"/>
      <c r="R406" s="73"/>
      <c r="S406" s="74"/>
      <c r="T406" s="148"/>
      <c r="U406" s="149"/>
      <c r="W406" s="94"/>
      <c r="Y406" s="199"/>
      <c r="Z406" s="73"/>
      <c r="AA406" s="73"/>
      <c r="AB406" s="73"/>
      <c r="AC406" s="73"/>
      <c r="AD406" s="73"/>
      <c r="AE406" s="73"/>
      <c r="AF406" s="73"/>
      <c r="AG406" s="73"/>
      <c r="AH406" s="73"/>
      <c r="AI406" s="73"/>
      <c r="AJ406" s="153"/>
      <c r="AK406" s="151"/>
      <c r="AS406" s="73"/>
      <c r="AT406" s="74"/>
      <c r="AU406" s="150"/>
      <c r="AV406" s="149"/>
      <c r="AX406" s="94"/>
    </row>
    <row r="407" spans="2:50" s="67" customFormat="1" x14ac:dyDescent="0.2">
      <c r="B407" s="199"/>
      <c r="C407" s="73"/>
      <c r="D407" s="73"/>
      <c r="E407" s="73"/>
      <c r="F407" s="73"/>
      <c r="G407" s="73"/>
      <c r="H407" s="73"/>
      <c r="I407" s="153"/>
      <c r="J407" s="151"/>
      <c r="R407" s="73"/>
      <c r="S407" s="74"/>
      <c r="T407" s="148"/>
      <c r="U407" s="149"/>
      <c r="W407" s="94"/>
      <c r="Y407" s="199"/>
      <c r="Z407" s="73"/>
      <c r="AA407" s="73"/>
      <c r="AB407" s="73"/>
      <c r="AC407" s="73"/>
      <c r="AD407" s="73"/>
      <c r="AE407" s="73"/>
      <c r="AF407" s="73"/>
      <c r="AG407" s="73"/>
      <c r="AH407" s="73"/>
      <c r="AI407" s="73"/>
      <c r="AJ407" s="153"/>
      <c r="AK407" s="151"/>
      <c r="AS407" s="73"/>
      <c r="AT407" s="74"/>
      <c r="AU407" s="150"/>
      <c r="AV407" s="149"/>
      <c r="AX407" s="94"/>
    </row>
    <row r="408" spans="2:50" s="67" customFormat="1" x14ac:dyDescent="0.2">
      <c r="B408" s="199"/>
      <c r="C408" s="73"/>
      <c r="D408" s="73"/>
      <c r="E408" s="73"/>
      <c r="F408" s="73"/>
      <c r="G408" s="73"/>
      <c r="H408" s="73"/>
      <c r="I408" s="153"/>
      <c r="J408" s="151"/>
      <c r="R408" s="73"/>
      <c r="S408" s="74"/>
      <c r="T408" s="148"/>
      <c r="U408" s="149"/>
      <c r="W408" s="94"/>
      <c r="Y408" s="199"/>
      <c r="Z408" s="73"/>
      <c r="AA408" s="73"/>
      <c r="AB408" s="73"/>
      <c r="AC408" s="73"/>
      <c r="AD408" s="73"/>
      <c r="AE408" s="73"/>
      <c r="AF408" s="73"/>
      <c r="AG408" s="73"/>
      <c r="AH408" s="73"/>
      <c r="AI408" s="73"/>
      <c r="AJ408" s="153"/>
      <c r="AK408" s="151"/>
      <c r="AS408" s="73"/>
      <c r="AT408" s="74"/>
      <c r="AU408" s="150"/>
      <c r="AV408" s="149"/>
      <c r="AX408" s="94"/>
    </row>
    <row r="409" spans="2:50" s="67" customFormat="1" x14ac:dyDescent="0.2">
      <c r="B409" s="199"/>
      <c r="C409" s="73"/>
      <c r="D409" s="73"/>
      <c r="E409" s="73"/>
      <c r="F409" s="73"/>
      <c r="G409" s="73"/>
      <c r="H409" s="73"/>
      <c r="I409" s="153"/>
      <c r="J409" s="151"/>
      <c r="R409" s="73"/>
      <c r="S409" s="74"/>
      <c r="T409" s="148"/>
      <c r="U409" s="149"/>
      <c r="W409" s="94"/>
      <c r="Y409" s="199"/>
      <c r="Z409" s="73"/>
      <c r="AA409" s="73"/>
      <c r="AB409" s="73"/>
      <c r="AC409" s="73"/>
      <c r="AD409" s="73"/>
      <c r="AE409" s="73"/>
      <c r="AF409" s="73"/>
      <c r="AG409" s="73"/>
      <c r="AH409" s="73"/>
      <c r="AI409" s="73"/>
      <c r="AJ409" s="153"/>
      <c r="AK409" s="151"/>
      <c r="AS409" s="73"/>
      <c r="AT409" s="74"/>
      <c r="AU409" s="150"/>
      <c r="AV409" s="149"/>
      <c r="AX409" s="94"/>
    </row>
    <row r="410" spans="2:50" s="67" customFormat="1" x14ac:dyDescent="0.2">
      <c r="B410" s="199"/>
      <c r="C410" s="73"/>
      <c r="D410" s="73"/>
      <c r="E410" s="73"/>
      <c r="F410" s="73"/>
      <c r="G410" s="73"/>
      <c r="H410" s="73"/>
      <c r="I410" s="153"/>
      <c r="J410" s="151"/>
      <c r="R410" s="73"/>
      <c r="S410" s="74"/>
      <c r="T410" s="148"/>
      <c r="U410" s="149"/>
      <c r="W410" s="94"/>
      <c r="Y410" s="199"/>
      <c r="Z410" s="73"/>
      <c r="AA410" s="73"/>
      <c r="AB410" s="73"/>
      <c r="AC410" s="73"/>
      <c r="AD410" s="73"/>
      <c r="AE410" s="73"/>
      <c r="AF410" s="73"/>
      <c r="AG410" s="73"/>
      <c r="AH410" s="73"/>
      <c r="AI410" s="73"/>
      <c r="AJ410" s="153"/>
      <c r="AK410" s="151"/>
      <c r="AS410" s="73"/>
      <c r="AT410" s="74"/>
      <c r="AU410" s="150"/>
      <c r="AV410" s="149"/>
      <c r="AX410" s="94"/>
    </row>
    <row r="411" spans="2:50" s="67" customFormat="1" x14ac:dyDescent="0.2">
      <c r="B411" s="199"/>
      <c r="C411" s="73"/>
      <c r="D411" s="73"/>
      <c r="E411" s="73"/>
      <c r="F411" s="73"/>
      <c r="G411" s="73"/>
      <c r="H411" s="73"/>
      <c r="I411" s="153"/>
      <c r="J411" s="151"/>
      <c r="R411" s="73"/>
      <c r="S411" s="74"/>
      <c r="T411" s="148"/>
      <c r="U411" s="149"/>
      <c r="W411" s="94"/>
      <c r="Y411" s="199"/>
      <c r="Z411" s="73"/>
      <c r="AA411" s="73"/>
      <c r="AB411" s="73"/>
      <c r="AC411" s="73"/>
      <c r="AD411" s="73"/>
      <c r="AE411" s="73"/>
      <c r="AF411" s="73"/>
      <c r="AG411" s="73"/>
      <c r="AH411" s="73"/>
      <c r="AI411" s="73"/>
      <c r="AJ411" s="153"/>
      <c r="AK411" s="151"/>
      <c r="AS411" s="73"/>
      <c r="AT411" s="74"/>
      <c r="AU411" s="150"/>
      <c r="AV411" s="149"/>
      <c r="AX411" s="94"/>
    </row>
    <row r="412" spans="2:50" s="67" customFormat="1" x14ac:dyDescent="0.2">
      <c r="B412" s="199"/>
      <c r="C412" s="73"/>
      <c r="D412" s="73"/>
      <c r="E412" s="73"/>
      <c r="F412" s="73"/>
      <c r="G412" s="73"/>
      <c r="H412" s="73"/>
      <c r="I412" s="153"/>
      <c r="J412" s="151"/>
      <c r="R412" s="73"/>
      <c r="S412" s="74"/>
      <c r="T412" s="148"/>
      <c r="U412" s="149"/>
      <c r="W412" s="94"/>
      <c r="Y412" s="199"/>
      <c r="Z412" s="73"/>
      <c r="AA412" s="73"/>
      <c r="AB412" s="73"/>
      <c r="AC412" s="73"/>
      <c r="AD412" s="73"/>
      <c r="AE412" s="73"/>
      <c r="AF412" s="73"/>
      <c r="AG412" s="73"/>
      <c r="AH412" s="73"/>
      <c r="AI412" s="73"/>
      <c r="AJ412" s="153"/>
      <c r="AK412" s="151"/>
      <c r="AS412" s="73"/>
      <c r="AT412" s="74"/>
      <c r="AU412" s="150"/>
      <c r="AV412" s="149"/>
      <c r="AX412" s="94"/>
    </row>
    <row r="413" spans="2:50" s="67" customFormat="1" x14ac:dyDescent="0.2">
      <c r="B413" s="199"/>
      <c r="C413" s="73"/>
      <c r="D413" s="73"/>
      <c r="E413" s="73"/>
      <c r="F413" s="73"/>
      <c r="G413" s="73"/>
      <c r="H413" s="73"/>
      <c r="I413" s="153"/>
      <c r="J413" s="151"/>
      <c r="R413" s="73"/>
      <c r="S413" s="74"/>
      <c r="T413" s="148"/>
      <c r="U413" s="149"/>
      <c r="W413" s="94"/>
      <c r="Y413" s="199"/>
      <c r="Z413" s="73"/>
      <c r="AA413" s="73"/>
      <c r="AB413" s="73"/>
      <c r="AC413" s="73"/>
      <c r="AD413" s="73"/>
      <c r="AE413" s="73"/>
      <c r="AF413" s="73"/>
      <c r="AG413" s="73"/>
      <c r="AH413" s="73"/>
      <c r="AI413" s="73"/>
      <c r="AJ413" s="153"/>
      <c r="AK413" s="151"/>
      <c r="AS413" s="73"/>
      <c r="AT413" s="74"/>
      <c r="AU413" s="150"/>
      <c r="AV413" s="149"/>
      <c r="AX413" s="94"/>
    </row>
    <row r="414" spans="2:50" s="67" customFormat="1" x14ac:dyDescent="0.2">
      <c r="B414" s="199"/>
      <c r="C414" s="73"/>
      <c r="D414" s="73"/>
      <c r="E414" s="73"/>
      <c r="F414" s="73"/>
      <c r="G414" s="73"/>
      <c r="H414" s="73"/>
      <c r="I414" s="153"/>
      <c r="J414" s="151"/>
      <c r="R414" s="73"/>
      <c r="S414" s="74"/>
      <c r="T414" s="148"/>
      <c r="U414" s="149"/>
      <c r="W414" s="94"/>
      <c r="Y414" s="199"/>
      <c r="Z414" s="73"/>
      <c r="AA414" s="73"/>
      <c r="AB414" s="73"/>
      <c r="AC414" s="73"/>
      <c r="AD414" s="73"/>
      <c r="AE414" s="73"/>
      <c r="AF414" s="73"/>
      <c r="AG414" s="73"/>
      <c r="AH414" s="73"/>
      <c r="AI414" s="73"/>
      <c r="AJ414" s="153"/>
      <c r="AK414" s="151"/>
      <c r="AS414" s="73"/>
      <c r="AT414" s="74"/>
      <c r="AU414" s="150"/>
      <c r="AV414" s="149"/>
      <c r="AX414" s="94"/>
    </row>
    <row r="415" spans="2:50" s="67" customFormat="1" x14ac:dyDescent="0.2">
      <c r="B415" s="199"/>
      <c r="C415" s="73"/>
      <c r="D415" s="73"/>
      <c r="E415" s="73"/>
      <c r="F415" s="73"/>
      <c r="G415" s="73"/>
      <c r="H415" s="73"/>
      <c r="I415" s="153"/>
      <c r="J415" s="151"/>
      <c r="R415" s="73"/>
      <c r="S415" s="74"/>
      <c r="T415" s="148"/>
      <c r="U415" s="149"/>
      <c r="W415" s="94"/>
      <c r="Y415" s="199"/>
      <c r="Z415" s="73"/>
      <c r="AA415" s="73"/>
      <c r="AB415" s="73"/>
      <c r="AC415" s="73"/>
      <c r="AD415" s="73"/>
      <c r="AE415" s="73"/>
      <c r="AF415" s="73"/>
      <c r="AG415" s="73"/>
      <c r="AH415" s="73"/>
      <c r="AI415" s="73"/>
      <c r="AJ415" s="153"/>
      <c r="AK415" s="151"/>
      <c r="AS415" s="73"/>
      <c r="AT415" s="74"/>
      <c r="AU415" s="150"/>
      <c r="AV415" s="149"/>
      <c r="AX415" s="94"/>
    </row>
    <row r="416" spans="2:50" s="67" customFormat="1" x14ac:dyDescent="0.2">
      <c r="B416" s="199"/>
      <c r="C416" s="73"/>
      <c r="D416" s="73"/>
      <c r="E416" s="73"/>
      <c r="F416" s="73"/>
      <c r="G416" s="73"/>
      <c r="H416" s="73"/>
      <c r="I416" s="153"/>
      <c r="J416" s="151"/>
      <c r="R416" s="73"/>
      <c r="S416" s="74"/>
      <c r="T416" s="148"/>
      <c r="U416" s="149"/>
      <c r="W416" s="94"/>
      <c r="Y416" s="199"/>
      <c r="Z416" s="73"/>
      <c r="AA416" s="73"/>
      <c r="AB416" s="73"/>
      <c r="AC416" s="73"/>
      <c r="AD416" s="73"/>
      <c r="AE416" s="73"/>
      <c r="AF416" s="73"/>
      <c r="AG416" s="73"/>
      <c r="AH416" s="73"/>
      <c r="AI416" s="73"/>
      <c r="AJ416" s="153"/>
      <c r="AK416" s="151"/>
      <c r="AS416" s="73"/>
      <c r="AT416" s="74"/>
      <c r="AU416" s="150"/>
      <c r="AV416" s="149"/>
      <c r="AX416" s="94"/>
    </row>
    <row r="417" spans="2:50" s="67" customFormat="1" x14ac:dyDescent="0.2">
      <c r="B417" s="199"/>
      <c r="C417" s="73"/>
      <c r="D417" s="73"/>
      <c r="E417" s="73"/>
      <c r="F417" s="73"/>
      <c r="G417" s="73"/>
      <c r="H417" s="73"/>
      <c r="I417" s="153"/>
      <c r="J417" s="151"/>
      <c r="R417" s="73"/>
      <c r="S417" s="74"/>
      <c r="T417" s="148"/>
      <c r="U417" s="149"/>
      <c r="W417" s="94"/>
      <c r="Y417" s="199"/>
      <c r="Z417" s="73"/>
      <c r="AA417" s="73"/>
      <c r="AB417" s="73"/>
      <c r="AC417" s="73"/>
      <c r="AD417" s="73"/>
      <c r="AE417" s="73"/>
      <c r="AF417" s="73"/>
      <c r="AG417" s="73"/>
      <c r="AH417" s="73"/>
      <c r="AI417" s="73"/>
      <c r="AJ417" s="153"/>
      <c r="AK417" s="151"/>
      <c r="AS417" s="73"/>
      <c r="AT417" s="74"/>
      <c r="AU417" s="150"/>
      <c r="AV417" s="149"/>
      <c r="AX417" s="94"/>
    </row>
    <row r="418" spans="2:50" s="67" customFormat="1" x14ac:dyDescent="0.2">
      <c r="B418" s="199"/>
      <c r="C418" s="73"/>
      <c r="D418" s="73"/>
      <c r="E418" s="73"/>
      <c r="F418" s="73"/>
      <c r="G418" s="73"/>
      <c r="H418" s="73"/>
      <c r="I418" s="153"/>
      <c r="J418" s="151"/>
      <c r="R418" s="73"/>
      <c r="S418" s="74"/>
      <c r="T418" s="148"/>
      <c r="U418" s="149"/>
      <c r="W418" s="94"/>
      <c r="Y418" s="199"/>
      <c r="Z418" s="73"/>
      <c r="AA418" s="73"/>
      <c r="AB418" s="73"/>
      <c r="AC418" s="73"/>
      <c r="AD418" s="73"/>
      <c r="AE418" s="73"/>
      <c r="AF418" s="73"/>
      <c r="AG418" s="73"/>
      <c r="AH418" s="73"/>
      <c r="AI418" s="73"/>
      <c r="AJ418" s="153"/>
      <c r="AK418" s="151"/>
      <c r="AS418" s="73"/>
      <c r="AT418" s="74"/>
      <c r="AU418" s="150"/>
      <c r="AV418" s="149"/>
      <c r="AX418" s="94"/>
    </row>
    <row r="419" spans="2:50" s="67" customFormat="1" x14ac:dyDescent="0.2">
      <c r="B419" s="199"/>
      <c r="C419" s="73"/>
      <c r="D419" s="73"/>
      <c r="E419" s="73"/>
      <c r="F419" s="73"/>
      <c r="G419" s="73"/>
      <c r="H419" s="73"/>
      <c r="I419" s="153"/>
      <c r="J419" s="151"/>
      <c r="R419" s="73"/>
      <c r="S419" s="74"/>
      <c r="T419" s="148"/>
      <c r="U419" s="149"/>
      <c r="W419" s="94"/>
      <c r="Y419" s="199"/>
      <c r="Z419" s="73"/>
      <c r="AA419" s="73"/>
      <c r="AB419" s="73"/>
      <c r="AC419" s="73"/>
      <c r="AD419" s="73"/>
      <c r="AE419" s="73"/>
      <c r="AF419" s="73"/>
      <c r="AG419" s="73"/>
      <c r="AH419" s="73"/>
      <c r="AI419" s="73"/>
      <c r="AJ419" s="153"/>
      <c r="AK419" s="151"/>
      <c r="AS419" s="73"/>
      <c r="AT419" s="74"/>
      <c r="AU419" s="150"/>
      <c r="AV419" s="149"/>
      <c r="AX419" s="94"/>
    </row>
    <row r="420" spans="2:50" s="67" customFormat="1" x14ac:dyDescent="0.2">
      <c r="B420" s="199"/>
      <c r="C420" s="73"/>
      <c r="D420" s="73"/>
      <c r="E420" s="73"/>
      <c r="F420" s="73"/>
      <c r="G420" s="73"/>
      <c r="H420" s="73"/>
      <c r="I420" s="153"/>
      <c r="J420" s="151"/>
      <c r="R420" s="73"/>
      <c r="S420" s="74"/>
      <c r="T420" s="148"/>
      <c r="U420" s="149"/>
      <c r="W420" s="94"/>
      <c r="Y420" s="199"/>
      <c r="Z420" s="73"/>
      <c r="AA420" s="73"/>
      <c r="AB420" s="73"/>
      <c r="AC420" s="73"/>
      <c r="AD420" s="73"/>
      <c r="AE420" s="73"/>
      <c r="AF420" s="73"/>
      <c r="AG420" s="73"/>
      <c r="AH420" s="73"/>
      <c r="AI420" s="73"/>
      <c r="AJ420" s="153"/>
      <c r="AK420" s="151"/>
      <c r="AS420" s="73"/>
      <c r="AT420" s="74"/>
      <c r="AU420" s="150"/>
      <c r="AV420" s="149"/>
      <c r="AX420" s="94"/>
    </row>
    <row r="421" spans="2:50" x14ac:dyDescent="0.2">
      <c r="T421" s="148"/>
      <c r="U421" s="149"/>
      <c r="AU421" s="150"/>
      <c r="AV421" s="149"/>
    </row>
    <row r="422" spans="2:50" x14ac:dyDescent="0.2">
      <c r="T422" s="148"/>
      <c r="U422" s="149"/>
      <c r="AU422" s="150"/>
      <c r="AV422" s="149"/>
    </row>
    <row r="423" spans="2:50" x14ac:dyDescent="0.2">
      <c r="T423" s="148"/>
      <c r="U423" s="149"/>
      <c r="AU423" s="150"/>
      <c r="AV423" s="149"/>
    </row>
    <row r="424" spans="2:50" x14ac:dyDescent="0.2">
      <c r="T424" s="148"/>
      <c r="U424" s="149"/>
      <c r="AU424" s="150"/>
      <c r="AV424" s="149"/>
    </row>
    <row r="425" spans="2:50" x14ac:dyDescent="0.2">
      <c r="T425" s="148"/>
      <c r="U425" s="149"/>
      <c r="AU425" s="150"/>
      <c r="AV425" s="149"/>
    </row>
    <row r="426" spans="2:50" x14ac:dyDescent="0.2">
      <c r="T426" s="148"/>
      <c r="U426" s="149"/>
      <c r="AU426" s="150"/>
      <c r="AV426" s="149"/>
    </row>
    <row r="427" spans="2:50" x14ac:dyDescent="0.2">
      <c r="T427" s="148"/>
      <c r="U427" s="149"/>
      <c r="AU427" s="150"/>
      <c r="AV427" s="149"/>
    </row>
    <row r="428" spans="2:50" x14ac:dyDescent="0.2">
      <c r="T428" s="148"/>
      <c r="U428" s="149"/>
      <c r="AU428" s="150"/>
      <c r="AV428" s="149"/>
    </row>
    <row r="429" spans="2:50" x14ac:dyDescent="0.2">
      <c r="T429" s="148"/>
      <c r="U429" s="149"/>
      <c r="AU429" s="150"/>
      <c r="AV429" s="149"/>
    </row>
    <row r="430" spans="2:50" x14ac:dyDescent="0.2">
      <c r="T430" s="148"/>
      <c r="U430" s="149"/>
      <c r="AU430" s="150"/>
      <c r="AV430" s="149"/>
    </row>
    <row r="431" spans="2:50" x14ac:dyDescent="0.2">
      <c r="T431" s="148"/>
      <c r="U431" s="149"/>
      <c r="AU431" s="150"/>
      <c r="AV431" s="149"/>
    </row>
    <row r="432" spans="2:50" x14ac:dyDescent="0.2">
      <c r="T432" s="148"/>
      <c r="U432" s="149"/>
      <c r="AU432" s="150"/>
      <c r="AV432" s="149"/>
    </row>
    <row r="433" spans="20:48" x14ac:dyDescent="0.2">
      <c r="T433" s="148"/>
      <c r="U433" s="149"/>
      <c r="AU433" s="150"/>
      <c r="AV433" s="149"/>
    </row>
    <row r="434" spans="20:48" x14ac:dyDescent="0.2">
      <c r="T434" s="148"/>
      <c r="U434" s="149"/>
      <c r="AU434" s="150"/>
      <c r="AV434" s="149"/>
    </row>
    <row r="435" spans="20:48" x14ac:dyDescent="0.2">
      <c r="T435" s="148"/>
      <c r="U435" s="149"/>
      <c r="AU435" s="150"/>
      <c r="AV435" s="149"/>
    </row>
    <row r="502" spans="2:50" s="67" customFormat="1" x14ac:dyDescent="0.2">
      <c r="B502" s="199"/>
      <c r="C502" s="73"/>
      <c r="D502" s="73"/>
      <c r="E502" s="73"/>
      <c r="F502" s="73"/>
      <c r="G502" s="73"/>
      <c r="H502" s="73"/>
      <c r="I502" s="153"/>
      <c r="J502" s="151"/>
      <c r="R502" s="73"/>
      <c r="S502" s="74"/>
      <c r="T502" s="167"/>
      <c r="U502" s="168"/>
      <c r="W502" s="94"/>
      <c r="Y502" s="199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153"/>
      <c r="AK502" s="151"/>
      <c r="AS502" s="73"/>
      <c r="AT502" s="74"/>
      <c r="AU502" s="169"/>
      <c r="AV502" s="168"/>
      <c r="AX502" s="94"/>
    </row>
    <row r="595" spans="2:50" s="67" customFormat="1" x14ac:dyDescent="0.2">
      <c r="B595" s="199"/>
      <c r="C595" s="73"/>
      <c r="D595" s="73"/>
      <c r="E595" s="73"/>
      <c r="F595" s="73"/>
      <c r="G595" s="73"/>
      <c r="H595" s="73"/>
      <c r="I595" s="153"/>
      <c r="J595" s="151"/>
      <c r="R595" s="73"/>
      <c r="S595" s="74"/>
      <c r="T595" s="167"/>
      <c r="U595" s="168"/>
      <c r="W595" s="94"/>
      <c r="Y595" s="199"/>
      <c r="Z595" s="73"/>
      <c r="AA595" s="73"/>
      <c r="AB595" s="73"/>
      <c r="AC595" s="73"/>
      <c r="AD595" s="73"/>
      <c r="AE595" s="73"/>
      <c r="AF595" s="73"/>
      <c r="AG595" s="73"/>
      <c r="AH595" s="73"/>
      <c r="AI595" s="73"/>
      <c r="AJ595" s="153"/>
      <c r="AK595" s="151"/>
      <c r="AS595" s="73"/>
      <c r="AT595" s="74"/>
      <c r="AU595" s="169"/>
      <c r="AV595" s="168"/>
      <c r="AX595" s="94"/>
    </row>
  </sheetData>
  <sheetProtection algorithmName="SHA-512" hashValue="+vHUVwG6m+Cjyacs7SXkN55fGRV98UZW5XiwsSjTE2cpG3iE7ELknTqpVWOi+La8WGhRx708crpZbGHAR1V3SQ==" saltValue="qPYCXReeLi3HmhpthcAPtQ==" spinCount="100000" sheet="1" formatCells="0" formatColumns="0" formatRows="0" insertColumns="0" insertRows="0"/>
  <mergeCells count="76">
    <mergeCell ref="AT110:AT112"/>
    <mergeCell ref="S110:S112"/>
    <mergeCell ref="AT114:AT120"/>
    <mergeCell ref="S114:S120"/>
    <mergeCell ref="AT103:AT106"/>
    <mergeCell ref="S103:S106"/>
    <mergeCell ref="AT107:AT108"/>
    <mergeCell ref="AU107:AU108"/>
    <mergeCell ref="AV107:AV108"/>
    <mergeCell ref="S107:S108"/>
    <mergeCell ref="T107:T108"/>
    <mergeCell ref="U107:U108"/>
    <mergeCell ref="AT87:AT89"/>
    <mergeCell ref="S87:S89"/>
    <mergeCell ref="AT91:AT97"/>
    <mergeCell ref="S91:S97"/>
    <mergeCell ref="AT99:AT102"/>
    <mergeCell ref="S99:S102"/>
    <mergeCell ref="AT80:AT83"/>
    <mergeCell ref="S80:S83"/>
    <mergeCell ref="AT84:AT85"/>
    <mergeCell ref="AU84:AU85"/>
    <mergeCell ref="AV84:AV85"/>
    <mergeCell ref="S84:S85"/>
    <mergeCell ref="T84:T85"/>
    <mergeCell ref="U84:U85"/>
    <mergeCell ref="AT64:AT66"/>
    <mergeCell ref="S64:S66"/>
    <mergeCell ref="AT68:AT74"/>
    <mergeCell ref="S68:S74"/>
    <mergeCell ref="AT76:AT79"/>
    <mergeCell ref="S76:S79"/>
    <mergeCell ref="AT57:AT60"/>
    <mergeCell ref="S57:S60"/>
    <mergeCell ref="AT61:AT62"/>
    <mergeCell ref="AU61:AU62"/>
    <mergeCell ref="AV61:AV62"/>
    <mergeCell ref="S61:S62"/>
    <mergeCell ref="T61:T62"/>
    <mergeCell ref="U61:U62"/>
    <mergeCell ref="AT41:AT43"/>
    <mergeCell ref="S41:S43"/>
    <mergeCell ref="AT45:AT51"/>
    <mergeCell ref="S45:S51"/>
    <mergeCell ref="AT53:AT56"/>
    <mergeCell ref="S53:S56"/>
    <mergeCell ref="AT34:AT37"/>
    <mergeCell ref="S34:S37"/>
    <mergeCell ref="AT38:AT39"/>
    <mergeCell ref="AU38:AU39"/>
    <mergeCell ref="AV38:AV39"/>
    <mergeCell ref="S38:S39"/>
    <mergeCell ref="T38:T39"/>
    <mergeCell ref="U38:U39"/>
    <mergeCell ref="AT18:AT20"/>
    <mergeCell ref="S18:S20"/>
    <mergeCell ref="S22:S28"/>
    <mergeCell ref="AT22:AT28"/>
    <mergeCell ref="AT30:AT33"/>
    <mergeCell ref="S30:S33"/>
    <mergeCell ref="AA1:AH4"/>
    <mergeCell ref="C1:G4"/>
    <mergeCell ref="AV15:AV16"/>
    <mergeCell ref="AT11:AT14"/>
    <mergeCell ref="J2:P4"/>
    <mergeCell ref="AJ2:AR4"/>
    <mergeCell ref="S2:U2"/>
    <mergeCell ref="S7:S10"/>
    <mergeCell ref="S11:S14"/>
    <mergeCell ref="S15:S16"/>
    <mergeCell ref="T15:T16"/>
    <mergeCell ref="U15:U16"/>
    <mergeCell ref="AT7:AT10"/>
    <mergeCell ref="AT15:AT16"/>
    <mergeCell ref="AU15:AU16"/>
    <mergeCell ref="AT6:AV6"/>
  </mergeCells>
  <phoneticPr fontId="41" type="noConversion"/>
  <conditionalFormatting sqref="U13">
    <cfRule type="cellIs" dxfId="59" priority="85" stopIfTrue="1" operator="notBetween">
      <formula>0</formula>
      <formula>5</formula>
    </cfRule>
  </conditionalFormatting>
  <conditionalFormatting sqref="U15">
    <cfRule type="cellIs" dxfId="58" priority="81" stopIfTrue="1" operator="greaterThan">
      <formula>8</formula>
    </cfRule>
  </conditionalFormatting>
  <conditionalFormatting sqref="U18:U20">
    <cfRule type="cellIs" dxfId="57" priority="84" stopIfTrue="1" operator="notBetween">
      <formula>0</formula>
      <formula>5</formula>
    </cfRule>
  </conditionalFormatting>
  <conditionalFormatting sqref="U22:U25">
    <cfRule type="cellIs" dxfId="56" priority="82" operator="greaterThan">
      <formula>5</formula>
    </cfRule>
  </conditionalFormatting>
  <conditionalFormatting sqref="U26:U28">
    <cfRule type="cellIs" dxfId="55" priority="83" operator="greaterThan">
      <formula>8</formula>
    </cfRule>
  </conditionalFormatting>
  <conditionalFormatting sqref="U36">
    <cfRule type="cellIs" dxfId="54" priority="35" stopIfTrue="1" operator="notBetween">
      <formula>0</formula>
      <formula>5</formula>
    </cfRule>
  </conditionalFormatting>
  <conditionalFormatting sqref="U38">
    <cfRule type="cellIs" dxfId="53" priority="31" stopIfTrue="1" operator="greaterThan">
      <formula>8</formula>
    </cfRule>
  </conditionalFormatting>
  <conditionalFormatting sqref="U41:U43">
    <cfRule type="cellIs" dxfId="52" priority="34" stopIfTrue="1" operator="notBetween">
      <formula>0</formula>
      <formula>5</formula>
    </cfRule>
  </conditionalFormatting>
  <conditionalFormatting sqref="U45:U48">
    <cfRule type="cellIs" dxfId="51" priority="32" operator="greaterThan">
      <formula>5</formula>
    </cfRule>
  </conditionalFormatting>
  <conditionalFormatting sqref="U49:U51">
    <cfRule type="cellIs" dxfId="50" priority="33" operator="greaterThan">
      <formula>8</formula>
    </cfRule>
  </conditionalFormatting>
  <conditionalFormatting sqref="U59">
    <cfRule type="cellIs" dxfId="49" priority="25" stopIfTrue="1" operator="notBetween">
      <formula>0</formula>
      <formula>5</formula>
    </cfRule>
  </conditionalFormatting>
  <conditionalFormatting sqref="U61">
    <cfRule type="cellIs" dxfId="48" priority="21" stopIfTrue="1" operator="greaterThan">
      <formula>8</formula>
    </cfRule>
  </conditionalFormatting>
  <conditionalFormatting sqref="U64:U66">
    <cfRule type="cellIs" dxfId="47" priority="24" stopIfTrue="1" operator="notBetween">
      <formula>0</formula>
      <formula>5</formula>
    </cfRule>
  </conditionalFormatting>
  <conditionalFormatting sqref="U68:U71">
    <cfRule type="cellIs" dxfId="46" priority="22" operator="greaterThan">
      <formula>5</formula>
    </cfRule>
  </conditionalFormatting>
  <conditionalFormatting sqref="U72:U74">
    <cfRule type="cellIs" dxfId="45" priority="23" operator="greaterThan">
      <formula>8</formula>
    </cfRule>
  </conditionalFormatting>
  <conditionalFormatting sqref="U82">
    <cfRule type="cellIs" dxfId="44" priority="15" stopIfTrue="1" operator="notBetween">
      <formula>0</formula>
      <formula>5</formula>
    </cfRule>
  </conditionalFormatting>
  <conditionalFormatting sqref="U84">
    <cfRule type="cellIs" dxfId="43" priority="11" stopIfTrue="1" operator="greaterThan">
      <formula>8</formula>
    </cfRule>
  </conditionalFormatting>
  <conditionalFormatting sqref="U87:U89">
    <cfRule type="cellIs" dxfId="42" priority="14" stopIfTrue="1" operator="notBetween">
      <formula>0</formula>
      <formula>5</formula>
    </cfRule>
  </conditionalFormatting>
  <conditionalFormatting sqref="U91:U94">
    <cfRule type="cellIs" dxfId="41" priority="12" operator="greaterThan">
      <formula>5</formula>
    </cfRule>
  </conditionalFormatting>
  <conditionalFormatting sqref="U95:U97">
    <cfRule type="cellIs" dxfId="40" priority="13" operator="greaterThan">
      <formula>8</formula>
    </cfRule>
  </conditionalFormatting>
  <conditionalFormatting sqref="U105">
    <cfRule type="cellIs" dxfId="39" priority="5" stopIfTrue="1" operator="notBetween">
      <formula>0</formula>
      <formula>5</formula>
    </cfRule>
  </conditionalFormatting>
  <conditionalFormatting sqref="U107">
    <cfRule type="cellIs" dxfId="38" priority="1" stopIfTrue="1" operator="greaterThan">
      <formula>8</formula>
    </cfRule>
  </conditionalFormatting>
  <conditionalFormatting sqref="U110:U112">
    <cfRule type="cellIs" dxfId="37" priority="4" stopIfTrue="1" operator="notBetween">
      <formula>0</formula>
      <formula>5</formula>
    </cfRule>
  </conditionalFormatting>
  <conditionalFormatting sqref="U114:U117">
    <cfRule type="cellIs" dxfId="36" priority="2" operator="greaterThan">
      <formula>5</formula>
    </cfRule>
  </conditionalFormatting>
  <conditionalFormatting sqref="U118:U120">
    <cfRule type="cellIs" dxfId="35" priority="3" operator="greaterThan">
      <formula>8</formula>
    </cfRule>
  </conditionalFormatting>
  <conditionalFormatting sqref="AV13">
    <cfRule type="cellIs" dxfId="34" priority="98" stopIfTrue="1" operator="notBetween">
      <formula>0</formula>
      <formula>5</formula>
    </cfRule>
  </conditionalFormatting>
  <conditionalFormatting sqref="AV15">
    <cfRule type="cellIs" dxfId="33" priority="89" stopIfTrue="1" operator="greaterThan">
      <formula>8</formula>
    </cfRule>
  </conditionalFormatting>
  <conditionalFormatting sqref="AV18:AV20">
    <cfRule type="cellIs" dxfId="32" priority="97" stopIfTrue="1" operator="notBetween">
      <formula>0</formula>
      <formula>5</formula>
    </cfRule>
  </conditionalFormatting>
  <conditionalFormatting sqref="AV22:AV25">
    <cfRule type="cellIs" dxfId="31" priority="90" operator="greaterThan">
      <formula>5</formula>
    </cfRule>
  </conditionalFormatting>
  <conditionalFormatting sqref="AV26:AV28">
    <cfRule type="cellIs" dxfId="30" priority="91" operator="greaterThan">
      <formula>8</formula>
    </cfRule>
  </conditionalFormatting>
  <conditionalFormatting sqref="AV36">
    <cfRule type="cellIs" dxfId="29" priority="40" stopIfTrue="1" operator="notBetween">
      <formula>0</formula>
      <formula>5</formula>
    </cfRule>
  </conditionalFormatting>
  <conditionalFormatting sqref="AV38">
    <cfRule type="cellIs" dxfId="28" priority="36" stopIfTrue="1" operator="greaterThan">
      <formula>8</formula>
    </cfRule>
  </conditionalFormatting>
  <conditionalFormatting sqref="AV41:AV43">
    <cfRule type="cellIs" dxfId="27" priority="39" stopIfTrue="1" operator="notBetween">
      <formula>0</formula>
      <formula>5</formula>
    </cfRule>
  </conditionalFormatting>
  <conditionalFormatting sqref="AV45:AV48">
    <cfRule type="cellIs" dxfId="26" priority="37" operator="greaterThan">
      <formula>5</formula>
    </cfRule>
  </conditionalFormatting>
  <conditionalFormatting sqref="AV49:AV51">
    <cfRule type="cellIs" dxfId="25" priority="38" operator="greaterThan">
      <formula>8</formula>
    </cfRule>
  </conditionalFormatting>
  <conditionalFormatting sqref="AV59">
    <cfRule type="cellIs" dxfId="24" priority="30" stopIfTrue="1" operator="notBetween">
      <formula>0</formula>
      <formula>5</formula>
    </cfRule>
  </conditionalFormatting>
  <conditionalFormatting sqref="AV61">
    <cfRule type="cellIs" dxfId="23" priority="26" stopIfTrue="1" operator="greaterThan">
      <formula>8</formula>
    </cfRule>
  </conditionalFormatting>
  <conditionalFormatting sqref="AV64:AV66">
    <cfRule type="cellIs" dxfId="22" priority="29" stopIfTrue="1" operator="notBetween">
      <formula>0</formula>
      <formula>5</formula>
    </cfRule>
  </conditionalFormatting>
  <conditionalFormatting sqref="AV68:AV71">
    <cfRule type="cellIs" dxfId="21" priority="27" operator="greaterThan">
      <formula>5</formula>
    </cfRule>
  </conditionalFormatting>
  <conditionalFormatting sqref="AV72:AV74">
    <cfRule type="cellIs" dxfId="20" priority="28" operator="greaterThan">
      <formula>8</formula>
    </cfRule>
  </conditionalFormatting>
  <conditionalFormatting sqref="AV82">
    <cfRule type="cellIs" dxfId="19" priority="20" stopIfTrue="1" operator="notBetween">
      <formula>0</formula>
      <formula>5</formula>
    </cfRule>
  </conditionalFormatting>
  <conditionalFormatting sqref="AV84">
    <cfRule type="cellIs" dxfId="18" priority="16" stopIfTrue="1" operator="greaterThan">
      <formula>8</formula>
    </cfRule>
  </conditionalFormatting>
  <conditionalFormatting sqref="AV87:AV89">
    <cfRule type="cellIs" dxfId="17" priority="19" stopIfTrue="1" operator="notBetween">
      <formula>0</formula>
      <formula>5</formula>
    </cfRule>
  </conditionalFormatting>
  <conditionalFormatting sqref="AV91:AV94">
    <cfRule type="cellIs" dxfId="16" priority="17" operator="greaterThan">
      <formula>5</formula>
    </cfRule>
  </conditionalFormatting>
  <conditionalFormatting sqref="AV95:AV97">
    <cfRule type="cellIs" dxfId="15" priority="18" operator="greaterThan">
      <formula>8</formula>
    </cfRule>
  </conditionalFormatting>
  <conditionalFormatting sqref="AV105">
    <cfRule type="cellIs" dxfId="14" priority="10" stopIfTrue="1" operator="notBetween">
      <formula>0</formula>
      <formula>5</formula>
    </cfRule>
  </conditionalFormatting>
  <conditionalFormatting sqref="AV107">
    <cfRule type="cellIs" dxfId="13" priority="6" stopIfTrue="1" operator="greaterThan">
      <formula>8</formula>
    </cfRule>
  </conditionalFormatting>
  <conditionalFormatting sqref="AV110:AV112">
    <cfRule type="cellIs" dxfId="12" priority="9" stopIfTrue="1" operator="notBetween">
      <formula>0</formula>
      <formula>5</formula>
    </cfRule>
  </conditionalFormatting>
  <conditionalFormatting sqref="AV114:AV117">
    <cfRule type="cellIs" dxfId="11" priority="7" operator="greaterThan">
      <formula>5</formula>
    </cfRule>
  </conditionalFormatting>
  <conditionalFormatting sqref="AV118:AV120">
    <cfRule type="cellIs" dxfId="10" priority="8" operator="greaterThan">
      <formula>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8D69F-6589-4373-8E07-952C37E55B7A}">
  <sheetPr>
    <tabColor rgb="FFFF0000"/>
  </sheetPr>
  <dimension ref="A1:AY498"/>
  <sheetViews>
    <sheetView zoomScale="115" zoomScaleNormal="115" workbookViewId="0">
      <pane ySplit="4" topLeftCell="A5" activePane="bottomLeft" state="frozen"/>
      <selection pane="bottomLeft" activeCell="G33" sqref="G33"/>
    </sheetView>
  </sheetViews>
  <sheetFormatPr defaultColWidth="4.5703125" defaultRowHeight="11.25" x14ac:dyDescent="0.2"/>
  <cols>
    <col min="1" max="1" width="4.5703125" style="73"/>
    <col min="2" max="2" width="3.7109375" style="199" customWidth="1"/>
    <col min="3" max="7" width="4.5703125" style="73"/>
    <col min="8" max="8" width="3.42578125" style="73" customWidth="1"/>
    <col min="9" max="9" width="0" style="153" hidden="1" customWidth="1"/>
    <col min="10" max="10" width="4.5703125" style="151"/>
    <col min="11" max="17" width="4.5703125" style="67"/>
    <col min="18" max="18" width="5.28515625" style="73" customWidth="1"/>
    <col min="19" max="19" width="5.28515625" style="74" hidden="1" customWidth="1"/>
    <col min="20" max="20" width="5.28515625" style="167" hidden="1" customWidth="1"/>
    <col min="21" max="21" width="5.28515625" style="168" hidden="1" customWidth="1"/>
    <col min="22" max="22" width="5.28515625" style="73" customWidth="1"/>
    <col min="23" max="23" width="1.42578125" style="152" customWidth="1"/>
    <col min="24" max="24" width="5.28515625" style="73" customWidth="1"/>
    <col min="25" max="25" width="3.85546875" style="199" customWidth="1"/>
    <col min="26" max="26" width="4.140625" style="73" customWidth="1"/>
    <col min="27" max="29" width="4.5703125" style="73"/>
    <col min="30" max="33" width="4.140625" style="73" customWidth="1"/>
    <col min="34" max="35" width="4.5703125" style="73"/>
    <col min="36" max="36" width="0" style="153" hidden="1" customWidth="1"/>
    <col min="37" max="37" width="3.28515625" style="151" customWidth="1"/>
    <col min="38" max="44" width="4.5703125" style="67"/>
    <col min="45" max="45" width="4" style="73" customWidth="1"/>
    <col min="46" max="46" width="4.28515625" style="74" hidden="1" customWidth="1"/>
    <col min="47" max="47" width="4.5703125" style="169" hidden="1" customWidth="1"/>
    <col min="48" max="48" width="4.5703125" style="168" hidden="1" customWidth="1"/>
    <col min="49" max="49" width="5.140625" style="73" hidden="1" customWidth="1"/>
    <col min="50" max="50" width="1.42578125" style="152" hidden="1" customWidth="1"/>
    <col min="51" max="51" width="0" style="73" hidden="1" customWidth="1"/>
    <col min="52" max="16384" width="4.5703125" style="73"/>
  </cols>
  <sheetData>
    <row r="1" spans="1:51" s="67" customFormat="1" ht="17.100000000000001" customHeight="1" x14ac:dyDescent="0.25">
      <c r="B1" s="199"/>
      <c r="C1" s="217" t="s">
        <v>89</v>
      </c>
      <c r="D1" s="217"/>
      <c r="E1" s="217"/>
      <c r="F1" s="217"/>
      <c r="G1" s="217"/>
      <c r="H1" s="69"/>
      <c r="I1" s="70"/>
      <c r="J1" s="71" t="s">
        <v>93</v>
      </c>
      <c r="K1" s="71"/>
      <c r="L1" s="71"/>
      <c r="M1" s="71"/>
      <c r="N1" s="71"/>
      <c r="O1" s="71"/>
      <c r="P1" s="71"/>
      <c r="Q1" s="72"/>
      <c r="R1" s="73"/>
      <c r="S1" s="74"/>
      <c r="T1" s="75"/>
      <c r="U1" s="75"/>
      <c r="W1" s="75"/>
      <c r="Y1" s="151"/>
      <c r="Z1" s="68"/>
      <c r="AA1" s="217" t="s">
        <v>90</v>
      </c>
      <c r="AB1" s="217"/>
      <c r="AC1" s="217"/>
      <c r="AD1" s="217"/>
      <c r="AE1" s="217"/>
      <c r="AF1" s="217"/>
      <c r="AG1" s="217"/>
      <c r="AH1" s="217"/>
      <c r="AI1" s="69"/>
      <c r="AJ1" s="70"/>
      <c r="AK1" s="71" t="s">
        <v>43</v>
      </c>
      <c r="AL1" s="71"/>
      <c r="AM1" s="71"/>
      <c r="AN1" s="71"/>
      <c r="AO1" s="71"/>
      <c r="AP1" s="71"/>
      <c r="AQ1" s="71"/>
      <c r="AR1" s="71"/>
      <c r="AS1" s="73"/>
      <c r="AT1"/>
      <c r="AU1" s="76"/>
      <c r="AV1" s="75"/>
      <c r="AW1" s="75"/>
      <c r="AX1" s="75"/>
    </row>
    <row r="2" spans="1:51" s="67" customFormat="1" ht="18.399999999999999" customHeight="1" x14ac:dyDescent="0.2">
      <c r="B2" s="199"/>
      <c r="C2" s="217"/>
      <c r="D2" s="217"/>
      <c r="E2" s="217"/>
      <c r="F2" s="217"/>
      <c r="G2" s="217"/>
      <c r="H2" s="69"/>
      <c r="I2" s="77" t="s">
        <v>92</v>
      </c>
      <c r="J2" s="218" t="s">
        <v>92</v>
      </c>
      <c r="K2" s="218"/>
      <c r="L2" s="218"/>
      <c r="M2" s="218"/>
      <c r="N2" s="218"/>
      <c r="O2" s="218"/>
      <c r="P2" s="218"/>
      <c r="Q2" s="72"/>
      <c r="R2" s="78"/>
      <c r="S2" s="220" t="s">
        <v>67</v>
      </c>
      <c r="T2" s="220"/>
      <c r="U2" s="220"/>
      <c r="Y2" s="151"/>
      <c r="Z2" s="68"/>
      <c r="AA2" s="217"/>
      <c r="AB2" s="217"/>
      <c r="AC2" s="217"/>
      <c r="AD2" s="217"/>
      <c r="AE2" s="217"/>
      <c r="AF2" s="217"/>
      <c r="AG2" s="217"/>
      <c r="AH2" s="217"/>
      <c r="AI2" s="69"/>
      <c r="AJ2" s="219" t="s">
        <v>91</v>
      </c>
      <c r="AK2" s="219"/>
      <c r="AL2" s="219"/>
      <c r="AM2" s="219"/>
      <c r="AN2" s="219"/>
      <c r="AO2" s="219"/>
      <c r="AP2" s="219"/>
      <c r="AQ2" s="219"/>
      <c r="AR2" s="221"/>
      <c r="AS2" s="78"/>
    </row>
    <row r="3" spans="1:51" s="80" customFormat="1" ht="13.7" customHeight="1" x14ac:dyDescent="0.2">
      <c r="B3" s="196"/>
      <c r="C3" s="217"/>
      <c r="D3" s="217"/>
      <c r="E3" s="217"/>
      <c r="F3" s="217"/>
      <c r="G3" s="217"/>
      <c r="H3" s="82"/>
      <c r="I3" s="77"/>
      <c r="J3" s="219"/>
      <c r="K3" s="219"/>
      <c r="L3" s="219"/>
      <c r="M3" s="219"/>
      <c r="N3" s="219"/>
      <c r="O3" s="219"/>
      <c r="P3" s="219"/>
      <c r="Q3" s="72"/>
      <c r="R3" s="83"/>
      <c r="S3" s="84"/>
      <c r="T3" s="84"/>
      <c r="U3" s="84"/>
      <c r="W3" s="79"/>
      <c r="Y3" s="195"/>
      <c r="Z3" s="81"/>
      <c r="AA3" s="217"/>
      <c r="AB3" s="217"/>
      <c r="AC3" s="217"/>
      <c r="AD3" s="217"/>
      <c r="AE3" s="217"/>
      <c r="AF3" s="217"/>
      <c r="AG3" s="217"/>
      <c r="AH3" s="217"/>
      <c r="AI3" s="82"/>
      <c r="AJ3" s="219"/>
      <c r="AK3" s="219"/>
      <c r="AL3" s="219"/>
      <c r="AM3" s="219"/>
      <c r="AN3" s="219"/>
      <c r="AO3" s="219"/>
      <c r="AP3" s="219"/>
      <c r="AQ3" s="219"/>
      <c r="AR3" s="221"/>
      <c r="AS3" s="83"/>
      <c r="AT3" s="79"/>
      <c r="AU3" s="79"/>
      <c r="AV3" s="79"/>
      <c r="AW3" s="79"/>
      <c r="AX3" s="79"/>
    </row>
    <row r="4" spans="1:51" s="80" customFormat="1" ht="13.7" customHeight="1" x14ac:dyDescent="0.2">
      <c r="B4" s="196"/>
      <c r="C4" s="217"/>
      <c r="D4" s="217"/>
      <c r="E4" s="217"/>
      <c r="F4" s="217"/>
      <c r="G4" s="217"/>
      <c r="H4" s="82"/>
      <c r="I4" s="85"/>
      <c r="J4" s="219"/>
      <c r="K4" s="219"/>
      <c r="L4" s="219"/>
      <c r="M4" s="219"/>
      <c r="N4" s="219"/>
      <c r="O4" s="219"/>
      <c r="P4" s="219"/>
      <c r="Q4" s="72"/>
      <c r="R4" s="83"/>
      <c r="S4" s="84"/>
      <c r="T4" s="84"/>
      <c r="U4" s="84"/>
      <c r="W4" s="79"/>
      <c r="Y4" s="195"/>
      <c r="Z4" s="81"/>
      <c r="AA4" s="217"/>
      <c r="AB4" s="217"/>
      <c r="AC4" s="217"/>
      <c r="AD4" s="217"/>
      <c r="AE4" s="217"/>
      <c r="AF4" s="217"/>
      <c r="AG4" s="217"/>
      <c r="AH4" s="217"/>
      <c r="AI4" s="82"/>
      <c r="AJ4" s="219"/>
      <c r="AK4" s="219"/>
      <c r="AL4" s="219"/>
      <c r="AM4" s="219"/>
      <c r="AN4" s="219"/>
      <c r="AO4" s="219"/>
      <c r="AP4" s="219"/>
      <c r="AQ4" s="219"/>
      <c r="AR4" s="221"/>
      <c r="AS4" s="83"/>
      <c r="AT4" s="79"/>
      <c r="AU4" s="79"/>
      <c r="AV4" s="79"/>
      <c r="AW4" s="79"/>
      <c r="AX4" s="79"/>
    </row>
    <row r="5" spans="1:51" s="80" customFormat="1" ht="13.7" customHeight="1" x14ac:dyDescent="0.25">
      <c r="B5" s="196"/>
      <c r="C5" s="86"/>
      <c r="D5" s="87"/>
      <c r="E5" s="88"/>
      <c r="F5" s="88"/>
      <c r="G5" s="88"/>
      <c r="H5" s="82"/>
      <c r="I5" s="85"/>
      <c r="J5" s="85"/>
      <c r="K5" s="85"/>
      <c r="L5" s="85"/>
      <c r="M5" s="85"/>
      <c r="N5" s="85"/>
      <c r="O5" s="85"/>
      <c r="P5" s="85"/>
      <c r="Q5" s="72"/>
      <c r="R5" s="83"/>
      <c r="S5" s="84"/>
      <c r="T5" s="84"/>
      <c r="U5" s="84"/>
      <c r="W5" s="79"/>
      <c r="Y5" s="195"/>
      <c r="Z5" s="81"/>
      <c r="AA5" s="86"/>
      <c r="AB5" s="87"/>
      <c r="AC5" s="88"/>
      <c r="AD5" s="88"/>
      <c r="AE5" s="88"/>
      <c r="AF5" s="88"/>
      <c r="AG5" s="88"/>
      <c r="AH5" s="88"/>
      <c r="AI5" s="88"/>
      <c r="AJ5" s="82"/>
      <c r="AK5" s="85"/>
      <c r="AL5" s="85"/>
      <c r="AM5" s="85"/>
      <c r="AN5" s="85"/>
      <c r="AO5" s="85"/>
      <c r="AP5" s="85"/>
      <c r="AQ5" s="85"/>
      <c r="AR5" s="85"/>
      <c r="AS5" s="72"/>
      <c r="AT5" s="83"/>
      <c r="AU5" s="79"/>
      <c r="AV5" s="79"/>
      <c r="AW5" s="79"/>
      <c r="AX5" s="79"/>
      <c r="AY5" s="79"/>
    </row>
    <row r="6" spans="1:51" s="80" customFormat="1" ht="6" customHeight="1" thickBot="1" x14ac:dyDescent="0.3">
      <c r="B6" s="196"/>
      <c r="C6" s="86"/>
      <c r="D6" s="87"/>
      <c r="E6" s="88"/>
      <c r="F6" s="88"/>
      <c r="G6" s="88"/>
      <c r="H6" s="82"/>
      <c r="I6" s="85"/>
      <c r="J6" s="85"/>
      <c r="K6" s="85"/>
      <c r="L6" s="85"/>
      <c r="M6" s="85"/>
      <c r="N6" s="85"/>
      <c r="O6" s="85"/>
      <c r="P6" s="85"/>
      <c r="Q6" s="72"/>
      <c r="R6" s="83"/>
      <c r="S6" s="83"/>
      <c r="T6" s="83"/>
      <c r="U6" s="83"/>
      <c r="V6" s="83"/>
      <c r="W6" s="83"/>
      <c r="X6" s="83"/>
      <c r="Y6" s="196"/>
      <c r="Z6" s="86"/>
      <c r="AA6" s="87"/>
      <c r="AB6" s="88"/>
      <c r="AC6" s="88"/>
      <c r="AD6" s="88"/>
      <c r="AE6" s="88"/>
      <c r="AF6" s="88"/>
      <c r="AG6" s="88"/>
      <c r="AH6" s="88"/>
      <c r="AI6" s="82"/>
      <c r="AJ6" s="85"/>
      <c r="AK6" s="85"/>
      <c r="AL6" s="85"/>
      <c r="AM6" s="85"/>
      <c r="AN6" s="85"/>
      <c r="AO6" s="85"/>
      <c r="AP6" s="85"/>
      <c r="AQ6" s="85"/>
      <c r="AR6" s="72"/>
      <c r="AS6" s="83"/>
      <c r="AT6" s="220" t="s">
        <v>67</v>
      </c>
      <c r="AU6" s="220"/>
      <c r="AV6" s="220"/>
    </row>
    <row r="7" spans="1:51" s="67" customFormat="1" ht="15.6" customHeight="1" thickBot="1" x14ac:dyDescent="0.25">
      <c r="B7" s="197"/>
      <c r="C7" s="86"/>
      <c r="D7" s="4" t="s">
        <v>19</v>
      </c>
      <c r="E7" s="4" t="s">
        <v>20</v>
      </c>
      <c r="F7" s="4" t="s">
        <v>21</v>
      </c>
      <c r="G7" s="5" t="s">
        <v>3</v>
      </c>
      <c r="H7" s="69"/>
      <c r="I7" s="73"/>
      <c r="J7" s="73"/>
      <c r="K7" s="89" t="s">
        <v>19</v>
      </c>
      <c r="L7" s="90" t="s">
        <v>20</v>
      </c>
      <c r="M7" s="90" t="s">
        <v>21</v>
      </c>
      <c r="N7" s="89" t="s">
        <v>0</v>
      </c>
      <c r="O7" s="90" t="s">
        <v>1</v>
      </c>
      <c r="P7" s="90" t="s">
        <v>2</v>
      </c>
      <c r="Q7" s="91" t="s">
        <v>39</v>
      </c>
      <c r="R7" s="78"/>
      <c r="S7" s="210" t="s">
        <v>76</v>
      </c>
      <c r="T7" s="92" t="s">
        <v>68</v>
      </c>
      <c r="U7" s="93">
        <f>((1-10^(-G25))/(1-10^(-G14))*100)-40</f>
        <v>26.957192130263095</v>
      </c>
      <c r="W7" s="94"/>
      <c r="Y7" s="197"/>
      <c r="Z7" s="95">
        <v>1</v>
      </c>
      <c r="AA7" s="4" t="s">
        <v>19</v>
      </c>
      <c r="AB7" s="4" t="s">
        <v>20</v>
      </c>
      <c r="AC7" s="4" t="s">
        <v>21</v>
      </c>
      <c r="AD7" s="4" t="s">
        <v>19</v>
      </c>
      <c r="AE7" s="4" t="s">
        <v>20</v>
      </c>
      <c r="AF7" s="4" t="s">
        <v>21</v>
      </c>
      <c r="AG7" s="58" t="s">
        <v>3</v>
      </c>
      <c r="AH7" s="59" t="s">
        <v>3</v>
      </c>
      <c r="AI7" s="69"/>
      <c r="AJ7" s="73"/>
      <c r="AK7" s="73"/>
      <c r="AL7" s="89" t="s">
        <v>19</v>
      </c>
      <c r="AM7" s="90" t="s">
        <v>20</v>
      </c>
      <c r="AN7" s="90" t="s">
        <v>21</v>
      </c>
      <c r="AO7" s="89" t="s">
        <v>0</v>
      </c>
      <c r="AP7" s="90" t="s">
        <v>1</v>
      </c>
      <c r="AQ7" s="90" t="s">
        <v>2</v>
      </c>
      <c r="AR7" s="91" t="s">
        <v>39</v>
      </c>
      <c r="AS7" s="78"/>
      <c r="AT7" s="210" t="s">
        <v>76</v>
      </c>
      <c r="AU7" s="96" t="s">
        <v>68</v>
      </c>
      <c r="AV7" s="93">
        <f>((1-10^(-AH25))/(1-10^(-AH14))*100)-40</f>
        <v>26.957192130263095</v>
      </c>
      <c r="AX7" s="94"/>
    </row>
    <row r="8" spans="1:51" s="67" customFormat="1" ht="15" customHeight="1" x14ac:dyDescent="0.2">
      <c r="A8" s="95">
        <v>1</v>
      </c>
      <c r="B8" s="197" t="s">
        <v>4</v>
      </c>
      <c r="C8" s="10" t="s">
        <v>21</v>
      </c>
      <c r="D8" s="170">
        <v>41.393333333333338</v>
      </c>
      <c r="E8" s="171">
        <v>8.9100000000000019</v>
      </c>
      <c r="F8" s="171">
        <v>-23.986666666666668</v>
      </c>
      <c r="G8" s="172">
        <v>0.88666666666666671</v>
      </c>
      <c r="H8" s="69"/>
      <c r="I8" s="29" t="s">
        <v>21</v>
      </c>
      <c r="J8" s="97">
        <v>1</v>
      </c>
      <c r="K8" s="98">
        <f>D8</f>
        <v>41.393333333333338</v>
      </c>
      <c r="L8" s="98">
        <f t="shared" ref="L8:M28" si="0">E8</f>
        <v>8.9100000000000019</v>
      </c>
      <c r="M8" s="98">
        <f t="shared" si="0"/>
        <v>-23.986666666666668</v>
      </c>
      <c r="N8" s="54">
        <v>0</v>
      </c>
      <c r="O8" s="30">
        <v>0</v>
      </c>
      <c r="P8" s="30">
        <v>0</v>
      </c>
      <c r="Q8" s="31">
        <v>0</v>
      </c>
      <c r="R8" s="78"/>
      <c r="S8" s="211"/>
      <c r="T8" s="99" t="s">
        <v>69</v>
      </c>
      <c r="U8" s="100">
        <f>((1-10^(-G26))/(1-10^(-G16))*100)-40</f>
        <v>28.304672034615493</v>
      </c>
      <c r="W8" s="94"/>
      <c r="Y8" s="197" t="s">
        <v>4</v>
      </c>
      <c r="Z8" s="10" t="s">
        <v>21</v>
      </c>
      <c r="AA8" s="170">
        <v>41.393333333333338</v>
      </c>
      <c r="AB8" s="171">
        <v>8.9100000000000019</v>
      </c>
      <c r="AC8" s="171">
        <v>-23.986666666666668</v>
      </c>
      <c r="AD8" s="170">
        <v>0</v>
      </c>
      <c r="AE8" s="171">
        <v>0</v>
      </c>
      <c r="AF8" s="171">
        <v>0</v>
      </c>
      <c r="AG8" s="171">
        <v>0</v>
      </c>
      <c r="AH8" s="172">
        <v>0.88666666666666671</v>
      </c>
      <c r="AI8" s="69"/>
      <c r="AJ8" s="29" t="s">
        <v>21</v>
      </c>
      <c r="AK8" s="97">
        <v>1</v>
      </c>
      <c r="AL8" s="98">
        <f>AA8</f>
        <v>41.393333333333338</v>
      </c>
      <c r="AM8" s="98">
        <f t="shared" ref="AM8:AN23" si="1">AB8</f>
        <v>8.9100000000000019</v>
      </c>
      <c r="AN8" s="98">
        <f t="shared" si="1"/>
        <v>-23.986666666666668</v>
      </c>
      <c r="AO8" s="54">
        <v>0</v>
      </c>
      <c r="AP8" s="30">
        <v>0</v>
      </c>
      <c r="AQ8" s="30">
        <v>0</v>
      </c>
      <c r="AR8" s="31">
        <v>0</v>
      </c>
      <c r="AS8" s="78"/>
      <c r="AT8" s="211"/>
      <c r="AU8" s="101" t="s">
        <v>69</v>
      </c>
      <c r="AV8" s="100">
        <f>((1-10^(-AH26))/(1-10^(-AH16))*100)-40</f>
        <v>28.304672034615493</v>
      </c>
      <c r="AX8" s="94"/>
    </row>
    <row r="9" spans="1:51" s="67" customFormat="1" ht="15" customHeight="1" x14ac:dyDescent="0.2">
      <c r="B9" s="197" t="s">
        <v>5</v>
      </c>
      <c r="C9" s="11" t="s">
        <v>22</v>
      </c>
      <c r="D9" s="170">
        <v>55.526666666666664</v>
      </c>
      <c r="E9" s="171">
        <v>-35.619999999999997</v>
      </c>
      <c r="F9" s="171">
        <v>12.363333333333335</v>
      </c>
      <c r="G9" s="172">
        <v>0.82333333333333325</v>
      </c>
      <c r="H9" s="69"/>
      <c r="I9" s="32" t="s">
        <v>22</v>
      </c>
      <c r="J9" s="102">
        <v>2</v>
      </c>
      <c r="K9" s="98">
        <f t="shared" ref="K9:K28" si="2">D9</f>
        <v>55.526666666666664</v>
      </c>
      <c r="L9" s="98">
        <f t="shared" si="0"/>
        <v>-35.619999999999997</v>
      </c>
      <c r="M9" s="98">
        <f t="shared" si="0"/>
        <v>12.363333333333335</v>
      </c>
      <c r="N9" s="55">
        <v>0</v>
      </c>
      <c r="O9" s="33">
        <v>0</v>
      </c>
      <c r="P9" s="33">
        <v>0</v>
      </c>
      <c r="Q9" s="34">
        <v>0</v>
      </c>
      <c r="R9" s="78"/>
      <c r="S9" s="211"/>
      <c r="T9" s="52" t="s">
        <v>70</v>
      </c>
      <c r="U9" s="103">
        <f>((1-10^(-G20))/(1-10^(-G10))*100)-40</f>
        <v>26.4332384608566</v>
      </c>
      <c r="W9" s="94"/>
      <c r="Y9" s="197" t="s">
        <v>5</v>
      </c>
      <c r="Z9" s="11" t="s">
        <v>22</v>
      </c>
      <c r="AA9" s="170">
        <v>55.526666666666664</v>
      </c>
      <c r="AB9" s="171">
        <v>-35.619999999999997</v>
      </c>
      <c r="AC9" s="171">
        <v>12.363333333333335</v>
      </c>
      <c r="AD9" s="170">
        <v>0</v>
      </c>
      <c r="AE9" s="171">
        <v>0</v>
      </c>
      <c r="AF9" s="171">
        <v>0</v>
      </c>
      <c r="AG9" s="171">
        <v>0</v>
      </c>
      <c r="AH9" s="172">
        <v>0.82333333333333325</v>
      </c>
      <c r="AI9" s="69"/>
      <c r="AJ9" s="32" t="s">
        <v>22</v>
      </c>
      <c r="AK9" s="102">
        <v>2</v>
      </c>
      <c r="AL9" s="98">
        <f t="shared" ref="AL9:AN28" si="3">AA9</f>
        <v>55.526666666666664</v>
      </c>
      <c r="AM9" s="98">
        <f t="shared" si="1"/>
        <v>-35.619999999999997</v>
      </c>
      <c r="AN9" s="98">
        <f t="shared" si="1"/>
        <v>12.363333333333335</v>
      </c>
      <c r="AO9" s="55">
        <v>0</v>
      </c>
      <c r="AP9" s="33">
        <v>0</v>
      </c>
      <c r="AQ9" s="33">
        <v>0</v>
      </c>
      <c r="AR9" s="34">
        <v>0</v>
      </c>
      <c r="AS9" s="78"/>
      <c r="AT9" s="211"/>
      <c r="AU9" s="56" t="s">
        <v>70</v>
      </c>
      <c r="AV9" s="103">
        <f>((1-10^(-AH20))/(1-10^(-AH10))*100)-40</f>
        <v>26.4332384608566</v>
      </c>
      <c r="AX9" s="94"/>
    </row>
    <row r="10" spans="1:51" s="67" customFormat="1" ht="15" customHeight="1" x14ac:dyDescent="0.2">
      <c r="B10" s="197" t="s">
        <v>6</v>
      </c>
      <c r="C10" s="12" t="s">
        <v>2</v>
      </c>
      <c r="D10" s="170">
        <v>81.286666666666676</v>
      </c>
      <c r="E10" s="171">
        <v>-4.6933333333333325</v>
      </c>
      <c r="F10" s="171">
        <v>60.473333333333336</v>
      </c>
      <c r="G10" s="172">
        <v>0.83333333333333337</v>
      </c>
      <c r="H10" s="69"/>
      <c r="I10" s="35" t="s">
        <v>2</v>
      </c>
      <c r="J10" s="102">
        <v>3</v>
      </c>
      <c r="K10" s="98">
        <f t="shared" si="2"/>
        <v>81.286666666666676</v>
      </c>
      <c r="L10" s="98">
        <f t="shared" si="0"/>
        <v>-4.6933333333333325</v>
      </c>
      <c r="M10" s="98">
        <f t="shared" si="0"/>
        <v>60.473333333333336</v>
      </c>
      <c r="N10" s="55">
        <v>0</v>
      </c>
      <c r="O10" s="33">
        <v>0</v>
      </c>
      <c r="P10" s="104">
        <f>$G10</f>
        <v>0.83333333333333337</v>
      </c>
      <c r="Q10" s="34">
        <v>0</v>
      </c>
      <c r="R10" s="78"/>
      <c r="S10" s="212"/>
      <c r="T10" s="53" t="s">
        <v>71</v>
      </c>
      <c r="U10" s="105">
        <f>((1-10^(-G17))/(1-10^(-G23))*100)-40</f>
        <v>26.313869076003471</v>
      </c>
      <c r="W10" s="94"/>
      <c r="Y10" s="197" t="s">
        <v>6</v>
      </c>
      <c r="Z10" s="12" t="s">
        <v>2</v>
      </c>
      <c r="AA10" s="170">
        <v>81.286666666666676</v>
      </c>
      <c r="AB10" s="171">
        <v>-4.6933333333333325</v>
      </c>
      <c r="AC10" s="171">
        <v>60.473333333333336</v>
      </c>
      <c r="AD10" s="170">
        <v>0</v>
      </c>
      <c r="AE10" s="171">
        <v>0</v>
      </c>
      <c r="AF10" s="171">
        <v>0</v>
      </c>
      <c r="AG10" s="171">
        <v>0</v>
      </c>
      <c r="AH10" s="172">
        <v>0.83333333333333337</v>
      </c>
      <c r="AI10" s="69"/>
      <c r="AJ10" s="35" t="s">
        <v>2</v>
      </c>
      <c r="AK10" s="102">
        <v>3</v>
      </c>
      <c r="AL10" s="98">
        <f t="shared" si="3"/>
        <v>81.286666666666676</v>
      </c>
      <c r="AM10" s="98">
        <f t="shared" si="1"/>
        <v>-4.6933333333333325</v>
      </c>
      <c r="AN10" s="98">
        <f t="shared" si="1"/>
        <v>60.473333333333336</v>
      </c>
      <c r="AO10" s="55">
        <v>0</v>
      </c>
      <c r="AP10" s="33">
        <v>0</v>
      </c>
      <c r="AQ10" s="104">
        <f>$AH10</f>
        <v>0.83333333333333337</v>
      </c>
      <c r="AR10" s="34">
        <v>0</v>
      </c>
      <c r="AS10" s="78"/>
      <c r="AT10" s="212"/>
      <c r="AU10" s="57" t="s">
        <v>71</v>
      </c>
      <c r="AV10" s="105">
        <f>((1-10^(-AH17))/(1-10^(-AH23))*100)-40</f>
        <v>26.313869076003471</v>
      </c>
      <c r="AX10" s="94"/>
    </row>
    <row r="11" spans="1:51" s="67" customFormat="1" ht="15" customHeight="1" x14ac:dyDescent="0.2">
      <c r="B11" s="197" t="s">
        <v>7</v>
      </c>
      <c r="C11" s="13" t="s">
        <v>23</v>
      </c>
      <c r="D11" s="170">
        <v>77.11</v>
      </c>
      <c r="E11" s="171">
        <v>0.73</v>
      </c>
      <c r="F11" s="171">
        <v>0.89333333333333342</v>
      </c>
      <c r="G11" s="172">
        <v>0.11333333333333333</v>
      </c>
      <c r="H11" s="69"/>
      <c r="I11" s="36" t="s">
        <v>23</v>
      </c>
      <c r="J11" s="102">
        <v>4</v>
      </c>
      <c r="K11" s="98">
        <f t="shared" si="2"/>
        <v>77.11</v>
      </c>
      <c r="L11" s="98">
        <f t="shared" si="0"/>
        <v>0.73</v>
      </c>
      <c r="M11" s="98">
        <f t="shared" si="0"/>
        <v>0.89333333333333342</v>
      </c>
      <c r="N11" s="55">
        <v>0</v>
      </c>
      <c r="O11" s="33">
        <v>0</v>
      </c>
      <c r="P11" s="33">
        <v>0</v>
      </c>
      <c r="Q11" s="34">
        <v>0</v>
      </c>
      <c r="R11" s="78"/>
      <c r="S11" s="210" t="s">
        <v>77</v>
      </c>
      <c r="T11" s="106" t="s">
        <v>72</v>
      </c>
      <c r="U11" s="107">
        <f>((1-10^(-G18))/(1-10^(-G14))*100)-70</f>
        <v>19.354608366249693</v>
      </c>
      <c r="W11" s="94"/>
      <c r="Y11" s="197" t="s">
        <v>7</v>
      </c>
      <c r="Z11" s="13" t="s">
        <v>23</v>
      </c>
      <c r="AA11" s="170">
        <v>77.11</v>
      </c>
      <c r="AB11" s="171">
        <v>0.73</v>
      </c>
      <c r="AC11" s="171">
        <v>0.89333333333333342</v>
      </c>
      <c r="AD11" s="170">
        <v>0</v>
      </c>
      <c r="AE11" s="171">
        <v>0</v>
      </c>
      <c r="AF11" s="171">
        <v>0</v>
      </c>
      <c r="AG11" s="171">
        <v>0</v>
      </c>
      <c r="AH11" s="172">
        <v>0.11333333333333333</v>
      </c>
      <c r="AI11" s="69"/>
      <c r="AJ11" s="36" t="s">
        <v>23</v>
      </c>
      <c r="AK11" s="102">
        <v>4</v>
      </c>
      <c r="AL11" s="98">
        <f t="shared" si="3"/>
        <v>77.11</v>
      </c>
      <c r="AM11" s="98">
        <f t="shared" si="1"/>
        <v>0.73</v>
      </c>
      <c r="AN11" s="98">
        <f t="shared" si="1"/>
        <v>0.89333333333333342</v>
      </c>
      <c r="AO11" s="55">
        <v>0</v>
      </c>
      <c r="AP11" s="33">
        <v>0</v>
      </c>
      <c r="AQ11" s="33">
        <v>0</v>
      </c>
      <c r="AR11" s="34">
        <v>0</v>
      </c>
      <c r="AS11" s="78"/>
      <c r="AT11" s="210" t="s">
        <v>77</v>
      </c>
      <c r="AU11" s="108" t="s">
        <v>72</v>
      </c>
      <c r="AV11" s="107">
        <f>((1-10^(-AH18))/(1-10^(-AH14))*100)-70</f>
        <v>19.354608366249693</v>
      </c>
      <c r="AX11" s="94"/>
    </row>
    <row r="12" spans="1:51" s="67" customFormat="1" ht="15" customHeight="1" x14ac:dyDescent="0.2">
      <c r="B12" s="197" t="s">
        <v>8</v>
      </c>
      <c r="C12" s="14" t="s">
        <v>24</v>
      </c>
      <c r="D12" s="170">
        <v>65.820000000000007</v>
      </c>
      <c r="E12" s="171">
        <v>0.75666666666666671</v>
      </c>
      <c r="F12" s="171">
        <v>1.21</v>
      </c>
      <c r="G12" s="172">
        <v>0.3</v>
      </c>
      <c r="H12" s="69"/>
      <c r="I12" s="37" t="s">
        <v>24</v>
      </c>
      <c r="J12" s="102">
        <v>5</v>
      </c>
      <c r="K12" s="98">
        <f t="shared" si="2"/>
        <v>65.820000000000007</v>
      </c>
      <c r="L12" s="98">
        <f t="shared" si="0"/>
        <v>0.75666666666666671</v>
      </c>
      <c r="M12" s="98">
        <f t="shared" si="0"/>
        <v>1.21</v>
      </c>
      <c r="N12" s="55">
        <v>0</v>
      </c>
      <c r="O12" s="33">
        <v>0</v>
      </c>
      <c r="P12" s="33">
        <v>0</v>
      </c>
      <c r="Q12" s="34">
        <v>0</v>
      </c>
      <c r="R12" s="73"/>
      <c r="S12" s="211"/>
      <c r="T12" s="99" t="s">
        <v>73</v>
      </c>
      <c r="U12" s="109">
        <f>((1-10^(-G21))/(1-10^(-G16))*100)-70</f>
        <v>18.917077118584359</v>
      </c>
      <c r="W12" s="94"/>
      <c r="Y12" s="197" t="s">
        <v>8</v>
      </c>
      <c r="Z12" s="14" t="s">
        <v>24</v>
      </c>
      <c r="AA12" s="170">
        <v>65.820000000000007</v>
      </c>
      <c r="AB12" s="171">
        <v>0.75666666666666671</v>
      </c>
      <c r="AC12" s="171">
        <v>1.21</v>
      </c>
      <c r="AD12" s="170">
        <v>0</v>
      </c>
      <c r="AE12" s="171">
        <v>0</v>
      </c>
      <c r="AF12" s="171">
        <v>0</v>
      </c>
      <c r="AG12" s="171">
        <v>0</v>
      </c>
      <c r="AH12" s="172">
        <v>0.3</v>
      </c>
      <c r="AI12" s="69"/>
      <c r="AJ12" s="37" t="s">
        <v>24</v>
      </c>
      <c r="AK12" s="102">
        <v>5</v>
      </c>
      <c r="AL12" s="98">
        <f t="shared" si="3"/>
        <v>65.820000000000007</v>
      </c>
      <c r="AM12" s="98">
        <f t="shared" si="1"/>
        <v>0.75666666666666671</v>
      </c>
      <c r="AN12" s="98">
        <f t="shared" si="1"/>
        <v>1.21</v>
      </c>
      <c r="AO12" s="55">
        <v>0</v>
      </c>
      <c r="AP12" s="33">
        <v>0</v>
      </c>
      <c r="AQ12" s="33">
        <v>0</v>
      </c>
      <c r="AR12" s="34">
        <v>0</v>
      </c>
      <c r="AS12" s="73"/>
      <c r="AT12" s="211"/>
      <c r="AU12" s="101" t="s">
        <v>73</v>
      </c>
      <c r="AV12" s="109">
        <f>((1-10^(-AH21))/(1-10^(-AH16))*100)-70</f>
        <v>18.917077118584359</v>
      </c>
      <c r="AX12" s="94"/>
    </row>
    <row r="13" spans="1:51" s="67" customFormat="1" ht="15" customHeight="1" x14ac:dyDescent="0.2">
      <c r="B13" s="197" t="s">
        <v>9</v>
      </c>
      <c r="C13" s="15" t="s">
        <v>25</v>
      </c>
      <c r="D13" s="170">
        <v>53.273333333333333</v>
      </c>
      <c r="E13" s="171">
        <v>44.686666666666667</v>
      </c>
      <c r="F13" s="171">
        <v>22.603333333333335</v>
      </c>
      <c r="G13" s="172">
        <v>0.90666666666666673</v>
      </c>
      <c r="H13" s="69"/>
      <c r="I13" s="38" t="s">
        <v>25</v>
      </c>
      <c r="J13" s="102">
        <v>6</v>
      </c>
      <c r="K13" s="98">
        <f t="shared" si="2"/>
        <v>53.273333333333333</v>
      </c>
      <c r="L13" s="98">
        <f t="shared" si="0"/>
        <v>44.686666666666667</v>
      </c>
      <c r="M13" s="98">
        <f t="shared" si="0"/>
        <v>22.603333333333335</v>
      </c>
      <c r="N13" s="55">
        <v>0</v>
      </c>
      <c r="O13" s="33">
        <v>0</v>
      </c>
      <c r="P13" s="33">
        <v>0</v>
      </c>
      <c r="Q13" s="34">
        <v>0</v>
      </c>
      <c r="R13" s="73"/>
      <c r="S13" s="211"/>
      <c r="T13" s="52" t="s">
        <v>74</v>
      </c>
      <c r="U13" s="110">
        <f>((1-10^(-G19))/(1-10^(-G10))*100)-70</f>
        <v>19.302966091269226</v>
      </c>
      <c r="W13" s="94"/>
      <c r="Y13" s="197" t="s">
        <v>9</v>
      </c>
      <c r="Z13" s="15" t="s">
        <v>25</v>
      </c>
      <c r="AA13" s="170">
        <v>53.273333333333333</v>
      </c>
      <c r="AB13" s="171">
        <v>44.686666666666667</v>
      </c>
      <c r="AC13" s="171">
        <v>22.603333333333335</v>
      </c>
      <c r="AD13" s="170">
        <v>0</v>
      </c>
      <c r="AE13" s="171">
        <v>0</v>
      </c>
      <c r="AF13" s="171">
        <v>0</v>
      </c>
      <c r="AG13" s="171">
        <v>0</v>
      </c>
      <c r="AH13" s="191">
        <v>0.90666666666666673</v>
      </c>
      <c r="AI13" s="69"/>
      <c r="AJ13" s="38" t="s">
        <v>25</v>
      </c>
      <c r="AK13" s="102">
        <v>6</v>
      </c>
      <c r="AL13" s="98">
        <f t="shared" si="3"/>
        <v>53.273333333333333</v>
      </c>
      <c r="AM13" s="98">
        <f t="shared" si="1"/>
        <v>44.686666666666667</v>
      </c>
      <c r="AN13" s="98">
        <f t="shared" si="1"/>
        <v>22.603333333333335</v>
      </c>
      <c r="AO13" s="55">
        <v>0</v>
      </c>
      <c r="AP13" s="33">
        <v>0</v>
      </c>
      <c r="AQ13" s="33">
        <v>0</v>
      </c>
      <c r="AR13" s="34">
        <v>0</v>
      </c>
      <c r="AS13" s="73"/>
      <c r="AT13" s="211"/>
      <c r="AU13" s="56" t="s">
        <v>74</v>
      </c>
      <c r="AV13" s="110">
        <f>((1-10^(-AH19))/(1-10^(-AH10))*100)-70</f>
        <v>19.302966091269226</v>
      </c>
      <c r="AX13" s="94"/>
    </row>
    <row r="14" spans="1:51" s="67" customFormat="1" ht="15" customHeight="1" thickBot="1" x14ac:dyDescent="0.25">
      <c r="B14" s="197" t="s">
        <v>85</v>
      </c>
      <c r="C14" s="16" t="s">
        <v>0</v>
      </c>
      <c r="D14" s="173">
        <v>59.949999999999996</v>
      </c>
      <c r="E14" s="174">
        <v>-22.830000000000002</v>
      </c>
      <c r="F14" s="174">
        <v>-29.356666666666669</v>
      </c>
      <c r="G14" s="175">
        <v>0.77333333333333343</v>
      </c>
      <c r="H14" s="69"/>
      <c r="I14" s="39" t="s">
        <v>0</v>
      </c>
      <c r="J14" s="102">
        <v>7</v>
      </c>
      <c r="K14" s="98">
        <f t="shared" si="2"/>
        <v>59.949999999999996</v>
      </c>
      <c r="L14" s="98">
        <f t="shared" si="0"/>
        <v>-22.830000000000002</v>
      </c>
      <c r="M14" s="98">
        <f t="shared" si="0"/>
        <v>-29.356666666666669</v>
      </c>
      <c r="N14" s="104">
        <f>$AH14</f>
        <v>0.77333333333333343</v>
      </c>
      <c r="O14" s="111">
        <v>0</v>
      </c>
      <c r="P14" s="111">
        <v>0</v>
      </c>
      <c r="Q14" s="112">
        <v>0</v>
      </c>
      <c r="R14" s="73"/>
      <c r="S14" s="212"/>
      <c r="T14" s="53" t="s">
        <v>75</v>
      </c>
      <c r="U14" s="113">
        <f>((1-10^(-G24))/(1-10^(-G23))*100)-70</f>
        <v>21.428581676846861</v>
      </c>
      <c r="W14" s="94"/>
      <c r="Y14" s="197" t="s">
        <v>85</v>
      </c>
      <c r="Z14" s="16" t="s">
        <v>0</v>
      </c>
      <c r="AA14" s="173">
        <v>59.949999999999996</v>
      </c>
      <c r="AB14" s="174">
        <v>-22.830000000000002</v>
      </c>
      <c r="AC14" s="174">
        <v>-29.356666666666669</v>
      </c>
      <c r="AD14" s="173">
        <v>0</v>
      </c>
      <c r="AE14" s="174">
        <v>0</v>
      </c>
      <c r="AF14" s="174">
        <v>0</v>
      </c>
      <c r="AG14" s="174">
        <v>0</v>
      </c>
      <c r="AH14" s="175">
        <v>0.77333333333333343</v>
      </c>
      <c r="AI14" s="69"/>
      <c r="AJ14" s="39" t="s">
        <v>0</v>
      </c>
      <c r="AK14" s="102">
        <v>7</v>
      </c>
      <c r="AL14" s="98">
        <f t="shared" si="3"/>
        <v>59.949999999999996</v>
      </c>
      <c r="AM14" s="98">
        <f t="shared" si="1"/>
        <v>-22.830000000000002</v>
      </c>
      <c r="AN14" s="98">
        <f t="shared" si="1"/>
        <v>-29.356666666666669</v>
      </c>
      <c r="AO14" s="104">
        <f>$AH14</f>
        <v>0.77333333333333343</v>
      </c>
      <c r="AP14" s="111">
        <v>0</v>
      </c>
      <c r="AQ14" s="111">
        <v>0</v>
      </c>
      <c r="AR14" s="112">
        <v>0</v>
      </c>
      <c r="AS14" s="73"/>
      <c r="AT14" s="212"/>
      <c r="AU14" s="57" t="s">
        <v>75</v>
      </c>
      <c r="AV14" s="113">
        <f>((1-10^(-AH24))/(1-10^(-AH23))*100)-70</f>
        <v>21.428581676846861</v>
      </c>
      <c r="AX14" s="94"/>
    </row>
    <row r="15" spans="1:51" s="67" customFormat="1" ht="15" customHeight="1" x14ac:dyDescent="0.2">
      <c r="B15" s="198" t="s">
        <v>10</v>
      </c>
      <c r="C15" s="17" t="s">
        <v>26</v>
      </c>
      <c r="D15" s="176">
        <v>84.263333333333335</v>
      </c>
      <c r="E15" s="177">
        <v>0.15333333333333335</v>
      </c>
      <c r="F15" s="177">
        <v>0.80333333333333334</v>
      </c>
      <c r="G15" s="178">
        <v>0</v>
      </c>
      <c r="H15" s="69"/>
      <c r="I15" s="40" t="s">
        <v>26</v>
      </c>
      <c r="J15" s="102">
        <v>8</v>
      </c>
      <c r="K15" s="98">
        <f t="shared" si="2"/>
        <v>84.263333333333335</v>
      </c>
      <c r="L15" s="98">
        <f t="shared" si="0"/>
        <v>0.15333333333333335</v>
      </c>
      <c r="M15" s="98">
        <f t="shared" si="0"/>
        <v>0.80333333333333334</v>
      </c>
      <c r="N15" s="114">
        <v>0</v>
      </c>
      <c r="O15" s="111">
        <v>0</v>
      </c>
      <c r="P15" s="111">
        <v>0</v>
      </c>
      <c r="Q15" s="112">
        <v>0</v>
      </c>
      <c r="R15" s="73"/>
      <c r="S15" s="213" t="s">
        <v>66</v>
      </c>
      <c r="T15" s="215" t="s">
        <v>42</v>
      </c>
      <c r="U15" s="205">
        <f>MAX(U7:U10)-MIN(U7:U10)</f>
        <v>1.9908029586120222</v>
      </c>
      <c r="W15" s="94"/>
      <c r="Y15" s="198" t="s">
        <v>10</v>
      </c>
      <c r="Z15" s="17" t="s">
        <v>26</v>
      </c>
      <c r="AA15" s="176">
        <v>84.263333333333335</v>
      </c>
      <c r="AB15" s="177">
        <v>0.15333333333333335</v>
      </c>
      <c r="AC15" s="177">
        <v>0.80333333333333334</v>
      </c>
      <c r="AD15" s="192">
        <v>0</v>
      </c>
      <c r="AE15" s="177">
        <v>0</v>
      </c>
      <c r="AF15" s="177">
        <v>0</v>
      </c>
      <c r="AG15" s="177">
        <v>0</v>
      </c>
      <c r="AH15" s="178">
        <v>0</v>
      </c>
      <c r="AI15" s="69"/>
      <c r="AJ15" s="40" t="s">
        <v>26</v>
      </c>
      <c r="AK15" s="102">
        <v>8</v>
      </c>
      <c r="AL15" s="98">
        <f t="shared" si="3"/>
        <v>84.263333333333335</v>
      </c>
      <c r="AM15" s="98">
        <f t="shared" si="1"/>
        <v>0.15333333333333335</v>
      </c>
      <c r="AN15" s="98">
        <f t="shared" si="1"/>
        <v>0.80333333333333334</v>
      </c>
      <c r="AO15" s="114">
        <v>0</v>
      </c>
      <c r="AP15" s="111">
        <v>0</v>
      </c>
      <c r="AQ15" s="111">
        <v>0</v>
      </c>
      <c r="AR15" s="112">
        <v>0</v>
      </c>
      <c r="AS15" s="73"/>
      <c r="AT15" s="213" t="s">
        <v>66</v>
      </c>
      <c r="AU15" s="203" t="s">
        <v>42</v>
      </c>
      <c r="AV15" s="205">
        <f>MAX(AV7:AV10)-MIN(AV7:AV10)</f>
        <v>1.9908029586120222</v>
      </c>
      <c r="AX15" s="94"/>
    </row>
    <row r="16" spans="1:51" s="67" customFormat="1" ht="15" customHeight="1" x14ac:dyDescent="0.2">
      <c r="B16" s="198" t="s">
        <v>81</v>
      </c>
      <c r="C16" s="18" t="s">
        <v>1</v>
      </c>
      <c r="D16" s="179">
        <v>54.839999999999996</v>
      </c>
      <c r="E16" s="180">
        <v>47.443333333333328</v>
      </c>
      <c r="F16" s="180">
        <v>-2.5366666666666666</v>
      </c>
      <c r="G16" s="181">
        <v>0.86333333333333329</v>
      </c>
      <c r="H16" s="69"/>
      <c r="I16" s="41" t="s">
        <v>1</v>
      </c>
      <c r="J16" s="102">
        <v>9</v>
      </c>
      <c r="K16" s="98">
        <f t="shared" si="2"/>
        <v>54.839999999999996</v>
      </c>
      <c r="L16" s="98">
        <f t="shared" si="0"/>
        <v>47.443333333333328</v>
      </c>
      <c r="M16" s="98">
        <f t="shared" si="0"/>
        <v>-2.5366666666666666</v>
      </c>
      <c r="N16" s="114">
        <v>0</v>
      </c>
      <c r="O16" s="104">
        <f>$AH16</f>
        <v>0.86333333333333329</v>
      </c>
      <c r="P16" s="111">
        <v>0</v>
      </c>
      <c r="Q16" s="112">
        <v>0</v>
      </c>
      <c r="R16" s="73"/>
      <c r="S16" s="214"/>
      <c r="T16" s="216"/>
      <c r="U16" s="206"/>
      <c r="W16" s="94"/>
      <c r="Y16" s="198" t="s">
        <v>81</v>
      </c>
      <c r="Z16" s="18" t="s">
        <v>1</v>
      </c>
      <c r="AA16" s="179">
        <v>54.839999999999996</v>
      </c>
      <c r="AB16" s="180">
        <v>47.443333333333328</v>
      </c>
      <c r="AC16" s="180">
        <v>-2.5366666666666666</v>
      </c>
      <c r="AD16" s="193">
        <v>0</v>
      </c>
      <c r="AE16" s="180">
        <v>0</v>
      </c>
      <c r="AF16" s="180">
        <v>0</v>
      </c>
      <c r="AG16" s="180">
        <v>0</v>
      </c>
      <c r="AH16" s="181">
        <v>0.86333333333333329</v>
      </c>
      <c r="AI16" s="69"/>
      <c r="AJ16" s="41" t="s">
        <v>1</v>
      </c>
      <c r="AK16" s="102">
        <v>9</v>
      </c>
      <c r="AL16" s="98">
        <f t="shared" si="3"/>
        <v>54.839999999999996</v>
      </c>
      <c r="AM16" s="98">
        <f t="shared" si="1"/>
        <v>47.443333333333328</v>
      </c>
      <c r="AN16" s="98">
        <f t="shared" si="1"/>
        <v>-2.5366666666666666</v>
      </c>
      <c r="AO16" s="114">
        <v>0</v>
      </c>
      <c r="AP16" s="104">
        <f>$AH16</f>
        <v>0.86333333333333329</v>
      </c>
      <c r="AQ16" s="111">
        <v>0</v>
      </c>
      <c r="AR16" s="112">
        <v>0</v>
      </c>
      <c r="AS16" s="73"/>
      <c r="AT16" s="214"/>
      <c r="AU16" s="204"/>
      <c r="AV16" s="206"/>
      <c r="AX16" s="94"/>
    </row>
    <row r="17" spans="2:50" s="67" customFormat="1" ht="15" customHeight="1" x14ac:dyDescent="0.2">
      <c r="B17" s="198" t="s">
        <v>82</v>
      </c>
      <c r="C17" s="19" t="s">
        <v>27</v>
      </c>
      <c r="D17" s="179">
        <v>59.85</v>
      </c>
      <c r="E17" s="180">
        <v>0.57666666666666666</v>
      </c>
      <c r="F17" s="180">
        <v>1.8833333333333335</v>
      </c>
      <c r="G17" s="181">
        <v>0.40333333333333332</v>
      </c>
      <c r="H17" s="69"/>
      <c r="I17" s="42" t="s">
        <v>27</v>
      </c>
      <c r="J17" s="102">
        <v>10</v>
      </c>
      <c r="K17" s="98">
        <f t="shared" si="2"/>
        <v>59.85</v>
      </c>
      <c r="L17" s="98">
        <f t="shared" si="0"/>
        <v>0.57666666666666666</v>
      </c>
      <c r="M17" s="98">
        <f t="shared" si="0"/>
        <v>1.8833333333333335</v>
      </c>
      <c r="N17" s="114">
        <v>0</v>
      </c>
      <c r="O17" s="111">
        <v>0</v>
      </c>
      <c r="P17" s="111">
        <v>0</v>
      </c>
      <c r="Q17" s="104">
        <f>$AH17</f>
        <v>0.40333333333333332</v>
      </c>
      <c r="R17" s="73"/>
      <c r="W17" s="94"/>
      <c r="Y17" s="198" t="s">
        <v>82</v>
      </c>
      <c r="Z17" s="19" t="s">
        <v>27</v>
      </c>
      <c r="AA17" s="179">
        <v>59.85</v>
      </c>
      <c r="AB17" s="180">
        <v>0.57666666666666666</v>
      </c>
      <c r="AC17" s="180">
        <v>1.8833333333333335</v>
      </c>
      <c r="AD17" s="193">
        <v>0</v>
      </c>
      <c r="AE17" s="180">
        <v>0</v>
      </c>
      <c r="AF17" s="180">
        <v>0</v>
      </c>
      <c r="AG17" s="180">
        <v>0</v>
      </c>
      <c r="AH17" s="181">
        <v>0.40333333333333332</v>
      </c>
      <c r="AI17" s="69"/>
      <c r="AJ17" s="42" t="s">
        <v>27</v>
      </c>
      <c r="AK17" s="102">
        <v>10</v>
      </c>
      <c r="AL17" s="98">
        <f t="shared" si="3"/>
        <v>59.85</v>
      </c>
      <c r="AM17" s="98">
        <f t="shared" si="1"/>
        <v>0.57666666666666666</v>
      </c>
      <c r="AN17" s="98">
        <f t="shared" si="1"/>
        <v>1.8833333333333335</v>
      </c>
      <c r="AO17" s="114">
        <v>0</v>
      </c>
      <c r="AP17" s="111">
        <v>0</v>
      </c>
      <c r="AQ17" s="111">
        <v>0</v>
      </c>
      <c r="AR17" s="104">
        <f>$AH17</f>
        <v>0.40333333333333332</v>
      </c>
      <c r="AS17" s="73"/>
      <c r="AU17" s="115"/>
      <c r="AX17" s="94"/>
    </row>
    <row r="18" spans="2:50" s="67" customFormat="1" ht="15" customHeight="1" x14ac:dyDescent="0.2">
      <c r="B18" s="198" t="s">
        <v>83</v>
      </c>
      <c r="C18" s="20" t="s">
        <v>28</v>
      </c>
      <c r="D18" s="179">
        <v>63.923333333333339</v>
      </c>
      <c r="E18" s="180">
        <v>-19.283333333333335</v>
      </c>
      <c r="F18" s="180">
        <v>-24.503333333333334</v>
      </c>
      <c r="G18" s="181">
        <v>0.59</v>
      </c>
      <c r="H18" s="69"/>
      <c r="I18" s="43" t="s">
        <v>28</v>
      </c>
      <c r="J18" s="102">
        <v>11</v>
      </c>
      <c r="K18" s="98">
        <f t="shared" si="2"/>
        <v>63.923333333333339</v>
      </c>
      <c r="L18" s="98">
        <f t="shared" si="0"/>
        <v>-19.283333333333335</v>
      </c>
      <c r="M18" s="98">
        <f t="shared" si="0"/>
        <v>-24.503333333333334</v>
      </c>
      <c r="N18" s="104">
        <f>$AH18</f>
        <v>0.59</v>
      </c>
      <c r="O18" s="111">
        <v>0</v>
      </c>
      <c r="P18" s="111">
        <v>0</v>
      </c>
      <c r="Q18" s="112">
        <v>0</v>
      </c>
      <c r="R18" s="73"/>
      <c r="S18" s="207" t="s">
        <v>64</v>
      </c>
      <c r="T18" s="116" t="s">
        <v>23</v>
      </c>
      <c r="U18" s="117">
        <f>SQRT((E11-(E15-(((D15-D11)/(D15-D28))*(E15-E28))))^2+(F11-(F15-(((D15-D11)/(D15-D28))*(F15-F28))))^2)</f>
        <v>0.47616289726647276</v>
      </c>
      <c r="W18" s="94"/>
      <c r="Y18" s="198" t="s">
        <v>83</v>
      </c>
      <c r="Z18" s="20" t="s">
        <v>28</v>
      </c>
      <c r="AA18" s="179">
        <v>63.923333333333339</v>
      </c>
      <c r="AB18" s="180">
        <v>-19.283333333333335</v>
      </c>
      <c r="AC18" s="180">
        <v>-24.503333333333334</v>
      </c>
      <c r="AD18" s="193">
        <v>0</v>
      </c>
      <c r="AE18" s="180">
        <v>0</v>
      </c>
      <c r="AF18" s="180">
        <v>0</v>
      </c>
      <c r="AG18" s="180">
        <v>0</v>
      </c>
      <c r="AH18" s="181">
        <v>0.59</v>
      </c>
      <c r="AI18" s="69"/>
      <c r="AJ18" s="43" t="s">
        <v>28</v>
      </c>
      <c r="AK18" s="102">
        <v>11</v>
      </c>
      <c r="AL18" s="98">
        <f t="shared" si="3"/>
        <v>63.923333333333339</v>
      </c>
      <c r="AM18" s="98">
        <f t="shared" si="1"/>
        <v>-19.283333333333335</v>
      </c>
      <c r="AN18" s="98">
        <f t="shared" si="1"/>
        <v>-24.503333333333334</v>
      </c>
      <c r="AO18" s="104">
        <f>$AH18</f>
        <v>0.59</v>
      </c>
      <c r="AP18" s="111">
        <v>0</v>
      </c>
      <c r="AQ18" s="111">
        <v>0</v>
      </c>
      <c r="AR18" s="112">
        <v>0</v>
      </c>
      <c r="AS18" s="73"/>
      <c r="AT18" s="207" t="s">
        <v>64</v>
      </c>
      <c r="AU18" s="118" t="s">
        <v>23</v>
      </c>
      <c r="AV18" s="117">
        <f>SQRT((AB11-(AB15-(((AA15-AA11)/(AA15-AA28))*(AB15-AB28))))^2+(AC11-(AC15-(((AA15-AA11)/(AA15-AA28))*(AC15-AC28))))^2)</f>
        <v>0.47616289726647276</v>
      </c>
      <c r="AX18" s="94"/>
    </row>
    <row r="19" spans="2:50" s="67" customFormat="1" ht="15" customHeight="1" x14ac:dyDescent="0.2">
      <c r="B19" s="198" t="s">
        <v>11</v>
      </c>
      <c r="C19" s="21" t="s">
        <v>29</v>
      </c>
      <c r="D19" s="179">
        <v>81.02</v>
      </c>
      <c r="E19" s="180">
        <v>-4.6333333333333337</v>
      </c>
      <c r="F19" s="180">
        <v>49.126666666666665</v>
      </c>
      <c r="G19" s="181">
        <v>0.62333333333333341</v>
      </c>
      <c r="H19" s="69"/>
      <c r="I19" s="44" t="s">
        <v>29</v>
      </c>
      <c r="J19" s="102">
        <v>12</v>
      </c>
      <c r="K19" s="98">
        <f t="shared" si="2"/>
        <v>81.02</v>
      </c>
      <c r="L19" s="98">
        <f t="shared" si="0"/>
        <v>-4.6333333333333337</v>
      </c>
      <c r="M19" s="98">
        <f t="shared" si="0"/>
        <v>49.126666666666665</v>
      </c>
      <c r="N19" s="114">
        <v>0</v>
      </c>
      <c r="O19" s="111">
        <v>0</v>
      </c>
      <c r="P19" s="104">
        <f>$AH19</f>
        <v>0.62333333333333341</v>
      </c>
      <c r="Q19" s="112">
        <v>0</v>
      </c>
      <c r="R19" s="73"/>
      <c r="S19" s="208"/>
      <c r="T19" s="119" t="s">
        <v>24</v>
      </c>
      <c r="U19" s="110">
        <f>SQRT((E12-(E15-(((D15-D12)/(D15-D28))*(E15-E28))))^2+(F12-(F15-((D15-D12)/(D15-D28)*(F15-F28))))^2)</f>
        <v>0.33191709661783636</v>
      </c>
      <c r="W19" s="94"/>
      <c r="Y19" s="198" t="s">
        <v>11</v>
      </c>
      <c r="Z19" s="21" t="s">
        <v>29</v>
      </c>
      <c r="AA19" s="179">
        <v>81.02</v>
      </c>
      <c r="AB19" s="180">
        <v>-4.6333333333333337</v>
      </c>
      <c r="AC19" s="180">
        <v>49.126666666666665</v>
      </c>
      <c r="AD19" s="193">
        <v>0</v>
      </c>
      <c r="AE19" s="180">
        <v>0</v>
      </c>
      <c r="AF19" s="180">
        <v>0</v>
      </c>
      <c r="AG19" s="180">
        <v>0</v>
      </c>
      <c r="AH19" s="181">
        <v>0.62333333333333341</v>
      </c>
      <c r="AI19" s="69"/>
      <c r="AJ19" s="44" t="s">
        <v>29</v>
      </c>
      <c r="AK19" s="102">
        <v>12</v>
      </c>
      <c r="AL19" s="98">
        <f t="shared" si="3"/>
        <v>81.02</v>
      </c>
      <c r="AM19" s="98">
        <f t="shared" si="1"/>
        <v>-4.6333333333333337</v>
      </c>
      <c r="AN19" s="98">
        <f t="shared" si="1"/>
        <v>49.126666666666665</v>
      </c>
      <c r="AO19" s="114">
        <v>0</v>
      </c>
      <c r="AP19" s="111">
        <v>0</v>
      </c>
      <c r="AQ19" s="104">
        <f>$AH19</f>
        <v>0.62333333333333341</v>
      </c>
      <c r="AR19" s="112">
        <v>0</v>
      </c>
      <c r="AS19" s="73"/>
      <c r="AT19" s="208"/>
      <c r="AU19" s="120" t="s">
        <v>24</v>
      </c>
      <c r="AV19" s="110">
        <f>SQRT((AB12-(AB15-(((AA15-AA12)/(AA15-AA28))*(AB15-AB28))))^2+(AC12-(AC15-((AA15-AA12)/(AA15-AA28)*(AC15-AC28))))^2)</f>
        <v>0.33191709661783636</v>
      </c>
      <c r="AX19" s="94"/>
    </row>
    <row r="20" spans="2:50" s="67" customFormat="1" ht="15" customHeight="1" x14ac:dyDescent="0.2">
      <c r="B20" s="198" t="s">
        <v>12</v>
      </c>
      <c r="C20" s="21" t="s">
        <v>30</v>
      </c>
      <c r="D20" s="179">
        <v>82.446666666666673</v>
      </c>
      <c r="E20" s="180">
        <v>-3.7833333333333332</v>
      </c>
      <c r="F20" s="180">
        <v>32.82</v>
      </c>
      <c r="G20" s="181">
        <v>0.36333333333333329</v>
      </c>
      <c r="H20" s="69"/>
      <c r="I20" s="44" t="s">
        <v>30</v>
      </c>
      <c r="J20" s="102">
        <v>13</v>
      </c>
      <c r="K20" s="98">
        <f t="shared" si="2"/>
        <v>82.446666666666673</v>
      </c>
      <c r="L20" s="98">
        <f t="shared" si="0"/>
        <v>-3.7833333333333332</v>
      </c>
      <c r="M20" s="98">
        <f t="shared" si="0"/>
        <v>32.82</v>
      </c>
      <c r="N20" s="114">
        <v>0</v>
      </c>
      <c r="O20" s="111">
        <v>0</v>
      </c>
      <c r="P20" s="104">
        <f>$AH20</f>
        <v>0.36333333333333329</v>
      </c>
      <c r="Q20" s="112">
        <v>0</v>
      </c>
      <c r="R20" s="73"/>
      <c r="S20" s="209"/>
      <c r="T20" s="121" t="s">
        <v>32</v>
      </c>
      <c r="U20" s="122">
        <f>SQRT((E22-(E15-(((D15-D22)/(D15-D28))*(E15-E28))))^2+(F22-(F15-((D15-D22)/(D15-D28)*(F15-F28))))^2)</f>
        <v>0.99988316755744555</v>
      </c>
      <c r="W20" s="94"/>
      <c r="Y20" s="198" t="s">
        <v>12</v>
      </c>
      <c r="Z20" s="21" t="s">
        <v>30</v>
      </c>
      <c r="AA20" s="179">
        <v>82.446666666666673</v>
      </c>
      <c r="AB20" s="180">
        <v>-3.7833333333333332</v>
      </c>
      <c r="AC20" s="180">
        <v>32.82</v>
      </c>
      <c r="AD20" s="193">
        <v>0</v>
      </c>
      <c r="AE20" s="180">
        <v>0</v>
      </c>
      <c r="AF20" s="180">
        <v>0</v>
      </c>
      <c r="AG20" s="180">
        <v>0</v>
      </c>
      <c r="AH20" s="181">
        <v>0.36333333333333329</v>
      </c>
      <c r="AI20" s="69"/>
      <c r="AJ20" s="44" t="s">
        <v>30</v>
      </c>
      <c r="AK20" s="102">
        <v>13</v>
      </c>
      <c r="AL20" s="98">
        <f t="shared" si="3"/>
        <v>82.446666666666673</v>
      </c>
      <c r="AM20" s="98">
        <f t="shared" si="1"/>
        <v>-3.7833333333333332</v>
      </c>
      <c r="AN20" s="98">
        <f t="shared" si="1"/>
        <v>32.82</v>
      </c>
      <c r="AO20" s="114">
        <v>0</v>
      </c>
      <c r="AP20" s="111">
        <v>0</v>
      </c>
      <c r="AQ20" s="104">
        <f>$AH20</f>
        <v>0.36333333333333329</v>
      </c>
      <c r="AR20" s="112">
        <v>0</v>
      </c>
      <c r="AS20" s="73"/>
      <c r="AT20" s="209"/>
      <c r="AU20" s="123" t="s">
        <v>32</v>
      </c>
      <c r="AV20" s="122">
        <f>SQRT((AB22-(AB15-(((AA15-AA22)/(AA15-AA28))*(AB15-AB28))))^2+(AC22-(AC15-((AA15-AA22)/(AA15-AA28)*(AC15-AC28))))^2)</f>
        <v>0.99988316755744555</v>
      </c>
      <c r="AX20" s="94"/>
    </row>
    <row r="21" spans="2:50" s="67" customFormat="1" ht="15" customHeight="1" thickBot="1" x14ac:dyDescent="0.25">
      <c r="B21" s="198" t="s">
        <v>84</v>
      </c>
      <c r="C21" s="22" t="s">
        <v>31</v>
      </c>
      <c r="D21" s="182">
        <v>59.436666666666667</v>
      </c>
      <c r="E21" s="183">
        <v>38.36</v>
      </c>
      <c r="F21" s="183">
        <v>-2.8533333333333335</v>
      </c>
      <c r="G21" s="184">
        <v>0.6333333333333333</v>
      </c>
      <c r="H21" s="69"/>
      <c r="I21" s="45" t="s">
        <v>31</v>
      </c>
      <c r="J21" s="102">
        <v>14</v>
      </c>
      <c r="K21" s="98">
        <f t="shared" si="2"/>
        <v>59.436666666666667</v>
      </c>
      <c r="L21" s="98">
        <f t="shared" si="0"/>
        <v>38.36</v>
      </c>
      <c r="M21" s="98">
        <f t="shared" si="0"/>
        <v>-2.8533333333333335</v>
      </c>
      <c r="N21" s="114">
        <v>0</v>
      </c>
      <c r="O21" s="104">
        <f>$AH21</f>
        <v>0.6333333333333333</v>
      </c>
      <c r="P21" s="111">
        <v>0</v>
      </c>
      <c r="Q21" s="112">
        <v>0</v>
      </c>
      <c r="R21" s="73"/>
      <c r="S21" s="124"/>
      <c r="T21" s="73"/>
      <c r="U21" s="73"/>
      <c r="W21" s="94"/>
      <c r="Y21" s="198" t="s">
        <v>84</v>
      </c>
      <c r="Z21" s="22" t="s">
        <v>31</v>
      </c>
      <c r="AA21" s="182">
        <v>59.436666666666667</v>
      </c>
      <c r="AB21" s="183">
        <v>38.36</v>
      </c>
      <c r="AC21" s="183">
        <v>-2.8533333333333335</v>
      </c>
      <c r="AD21" s="194">
        <v>0</v>
      </c>
      <c r="AE21" s="183">
        <v>0</v>
      </c>
      <c r="AF21" s="183">
        <v>0</v>
      </c>
      <c r="AG21" s="183">
        <v>0</v>
      </c>
      <c r="AH21" s="184">
        <v>0.6333333333333333</v>
      </c>
      <c r="AI21" s="69"/>
      <c r="AJ21" s="45" t="s">
        <v>31</v>
      </c>
      <c r="AK21" s="102">
        <v>14</v>
      </c>
      <c r="AL21" s="98">
        <f t="shared" si="3"/>
        <v>59.436666666666667</v>
      </c>
      <c r="AM21" s="98">
        <f t="shared" si="1"/>
        <v>38.36</v>
      </c>
      <c r="AN21" s="98">
        <f t="shared" si="1"/>
        <v>-2.8533333333333335</v>
      </c>
      <c r="AO21" s="114">
        <v>0</v>
      </c>
      <c r="AP21" s="104">
        <f>$AH21</f>
        <v>0.6333333333333333</v>
      </c>
      <c r="AQ21" s="111">
        <v>0</v>
      </c>
      <c r="AR21" s="112">
        <v>0</v>
      </c>
      <c r="AS21" s="73"/>
      <c r="AT21" s="124"/>
      <c r="AU21" s="125"/>
      <c r="AV21" s="73"/>
      <c r="AX21" s="94"/>
    </row>
    <row r="22" spans="2:50" s="67" customFormat="1" ht="15" customHeight="1" x14ac:dyDescent="0.2">
      <c r="B22" s="197" t="s">
        <v>13</v>
      </c>
      <c r="C22" s="23" t="s">
        <v>32</v>
      </c>
      <c r="D22" s="185">
        <v>53.70000000000001</v>
      </c>
      <c r="E22" s="186">
        <v>1.53</v>
      </c>
      <c r="F22" s="186">
        <v>1.0999999999999999</v>
      </c>
      <c r="G22" s="187">
        <v>0.54</v>
      </c>
      <c r="H22" s="69"/>
      <c r="I22" s="46" t="s">
        <v>32</v>
      </c>
      <c r="J22" s="102">
        <v>15</v>
      </c>
      <c r="K22" s="98">
        <f t="shared" si="2"/>
        <v>53.70000000000001</v>
      </c>
      <c r="L22" s="98">
        <f t="shared" si="0"/>
        <v>1.53</v>
      </c>
      <c r="M22" s="98">
        <f t="shared" si="0"/>
        <v>1.0999999999999999</v>
      </c>
      <c r="N22" s="114">
        <v>0</v>
      </c>
      <c r="O22" s="111">
        <v>0</v>
      </c>
      <c r="P22" s="111">
        <v>0</v>
      </c>
      <c r="Q22" s="112">
        <v>0</v>
      </c>
      <c r="R22" s="73"/>
      <c r="S22" s="207" t="s">
        <v>65</v>
      </c>
      <c r="T22" s="126" t="s">
        <v>0</v>
      </c>
      <c r="U22" s="127">
        <f>SQRT(($AB$147-D14)^2+($AC$147-E14)^2+($AH$147-F14)^2)</f>
        <v>3.7795869850788941</v>
      </c>
      <c r="W22" s="94"/>
      <c r="Y22" s="197" t="s">
        <v>13</v>
      </c>
      <c r="Z22" s="23" t="s">
        <v>32</v>
      </c>
      <c r="AA22" s="185">
        <v>53.70000000000001</v>
      </c>
      <c r="AB22" s="186">
        <v>1.53</v>
      </c>
      <c r="AC22" s="186">
        <v>1.0999999999999999</v>
      </c>
      <c r="AD22" s="185">
        <v>0</v>
      </c>
      <c r="AE22" s="186">
        <v>0</v>
      </c>
      <c r="AF22" s="186">
        <v>0</v>
      </c>
      <c r="AG22" s="186">
        <v>0</v>
      </c>
      <c r="AH22" s="187">
        <v>0.54</v>
      </c>
      <c r="AI22" s="69"/>
      <c r="AJ22" s="46" t="s">
        <v>32</v>
      </c>
      <c r="AK22" s="102">
        <v>15</v>
      </c>
      <c r="AL22" s="98">
        <f t="shared" si="3"/>
        <v>53.70000000000001</v>
      </c>
      <c r="AM22" s="98">
        <f t="shared" si="1"/>
        <v>1.53</v>
      </c>
      <c r="AN22" s="98">
        <f t="shared" si="1"/>
        <v>1.0999999999999999</v>
      </c>
      <c r="AO22" s="114">
        <v>0</v>
      </c>
      <c r="AP22" s="111">
        <v>0</v>
      </c>
      <c r="AQ22" s="111">
        <v>0</v>
      </c>
      <c r="AR22" s="112">
        <v>0</v>
      </c>
      <c r="AS22" s="73"/>
      <c r="AT22" s="207" t="s">
        <v>65</v>
      </c>
      <c r="AU22" s="128" t="s">
        <v>0</v>
      </c>
      <c r="AV22" s="127">
        <f>SQRT(($AB$147-AA14)^2+($AC$147-AB14)^2+($AH$147-AC14)^2)</f>
        <v>3.7795869850788941</v>
      </c>
      <c r="AX22" s="94"/>
    </row>
    <row r="23" spans="2:50" s="67" customFormat="1" ht="15" customHeight="1" x14ac:dyDescent="0.2">
      <c r="B23" s="197" t="s">
        <v>14</v>
      </c>
      <c r="C23" s="24" t="s">
        <v>33</v>
      </c>
      <c r="D23" s="170">
        <v>35.306666666666665</v>
      </c>
      <c r="E23" s="171">
        <v>1.33</v>
      </c>
      <c r="F23" s="171">
        <v>3.1566666666666667</v>
      </c>
      <c r="G23" s="172">
        <v>1.0566666666666666</v>
      </c>
      <c r="H23" s="69"/>
      <c r="I23" s="47" t="s">
        <v>33</v>
      </c>
      <c r="J23" s="102">
        <v>16</v>
      </c>
      <c r="K23" s="98">
        <f t="shared" si="2"/>
        <v>35.306666666666665</v>
      </c>
      <c r="L23" s="98">
        <f t="shared" si="0"/>
        <v>1.33</v>
      </c>
      <c r="M23" s="98">
        <f t="shared" si="0"/>
        <v>3.1566666666666667</v>
      </c>
      <c r="N23" s="114">
        <v>0</v>
      </c>
      <c r="O23" s="111">
        <v>0</v>
      </c>
      <c r="P23" s="111">
        <v>0</v>
      </c>
      <c r="Q23" s="104">
        <f>$AH23</f>
        <v>1.0566666666666666</v>
      </c>
      <c r="R23" s="73"/>
      <c r="S23" s="208"/>
      <c r="T23" s="129" t="s">
        <v>1</v>
      </c>
      <c r="U23" s="130">
        <f>SQRT(($AB$148-D16)^2+($AC$148-E16)^2+($AH$148-F16)^2)</f>
        <v>3.8630931763146545</v>
      </c>
      <c r="W23" s="94"/>
      <c r="Y23" s="197" t="s">
        <v>14</v>
      </c>
      <c r="Z23" s="24" t="s">
        <v>33</v>
      </c>
      <c r="AA23" s="170">
        <v>35.306666666666665</v>
      </c>
      <c r="AB23" s="171">
        <v>1.33</v>
      </c>
      <c r="AC23" s="171">
        <v>3.1566666666666667</v>
      </c>
      <c r="AD23" s="170">
        <v>0</v>
      </c>
      <c r="AE23" s="171">
        <v>0</v>
      </c>
      <c r="AF23" s="171">
        <v>0</v>
      </c>
      <c r="AG23" s="171">
        <v>0</v>
      </c>
      <c r="AH23" s="172">
        <v>1.0566666666666666</v>
      </c>
      <c r="AI23" s="69"/>
      <c r="AJ23" s="47" t="s">
        <v>33</v>
      </c>
      <c r="AK23" s="102">
        <v>16</v>
      </c>
      <c r="AL23" s="98">
        <f t="shared" si="3"/>
        <v>35.306666666666665</v>
      </c>
      <c r="AM23" s="98">
        <f t="shared" si="1"/>
        <v>1.33</v>
      </c>
      <c r="AN23" s="98">
        <f t="shared" si="1"/>
        <v>3.1566666666666667</v>
      </c>
      <c r="AO23" s="114">
        <v>0</v>
      </c>
      <c r="AP23" s="111">
        <v>0</v>
      </c>
      <c r="AQ23" s="111">
        <v>0</v>
      </c>
      <c r="AR23" s="104">
        <f>$AH23</f>
        <v>1.0566666666666666</v>
      </c>
      <c r="AS23" s="73"/>
      <c r="AT23" s="208"/>
      <c r="AU23" s="131" t="s">
        <v>1</v>
      </c>
      <c r="AV23" s="130">
        <f>SQRT(($AB$148-AA16)^2+($AC$148-AB16)^2+($AH$148-AC16)^2)</f>
        <v>3.8630931763146545</v>
      </c>
      <c r="AX23" s="94"/>
    </row>
    <row r="24" spans="2:50" s="67" customFormat="1" ht="15" customHeight="1" x14ac:dyDescent="0.2">
      <c r="B24" s="197" t="s">
        <v>15</v>
      </c>
      <c r="C24" s="24" t="s">
        <v>34</v>
      </c>
      <c r="D24" s="170">
        <v>43.73</v>
      </c>
      <c r="E24" s="171">
        <v>1.0533333333333335</v>
      </c>
      <c r="F24" s="171">
        <v>2.5266666666666668</v>
      </c>
      <c r="G24" s="172">
        <v>0.77999999999999992</v>
      </c>
      <c r="H24" s="69"/>
      <c r="I24" s="48" t="s">
        <v>34</v>
      </c>
      <c r="J24" s="102">
        <v>17</v>
      </c>
      <c r="K24" s="98">
        <f t="shared" si="2"/>
        <v>43.73</v>
      </c>
      <c r="L24" s="98">
        <f t="shared" si="0"/>
        <v>1.0533333333333335</v>
      </c>
      <c r="M24" s="98">
        <f t="shared" si="0"/>
        <v>2.5266666666666668</v>
      </c>
      <c r="N24" s="114">
        <v>0</v>
      </c>
      <c r="O24" s="111">
        <v>0</v>
      </c>
      <c r="P24" s="111">
        <v>0</v>
      </c>
      <c r="Q24" s="104">
        <f>$AH24</f>
        <v>0.77999999999999992</v>
      </c>
      <c r="R24" s="73"/>
      <c r="S24" s="208"/>
      <c r="T24" s="132" t="s">
        <v>2</v>
      </c>
      <c r="U24" s="130">
        <f>SQRT(($AB$149-D10)^2+($AC$149-E10)^2+($AH$149-F10)^2)</f>
        <v>4.4482505924614237</v>
      </c>
      <c r="W24" s="94"/>
      <c r="Y24" s="197" t="s">
        <v>15</v>
      </c>
      <c r="Z24" s="24" t="s">
        <v>34</v>
      </c>
      <c r="AA24" s="170">
        <v>43.73</v>
      </c>
      <c r="AB24" s="171">
        <v>1.0533333333333335</v>
      </c>
      <c r="AC24" s="171">
        <v>2.5266666666666668</v>
      </c>
      <c r="AD24" s="170">
        <v>0</v>
      </c>
      <c r="AE24" s="171">
        <v>0</v>
      </c>
      <c r="AF24" s="171">
        <v>0</v>
      </c>
      <c r="AG24" s="171">
        <v>0</v>
      </c>
      <c r="AH24" s="172">
        <v>0.77999999999999992</v>
      </c>
      <c r="AI24" s="69"/>
      <c r="AJ24" s="48" t="s">
        <v>34</v>
      </c>
      <c r="AK24" s="102">
        <v>17</v>
      </c>
      <c r="AL24" s="98">
        <f t="shared" si="3"/>
        <v>43.73</v>
      </c>
      <c r="AM24" s="98">
        <f t="shared" si="3"/>
        <v>1.0533333333333335</v>
      </c>
      <c r="AN24" s="98">
        <f t="shared" si="3"/>
        <v>2.5266666666666668</v>
      </c>
      <c r="AO24" s="114">
        <v>0</v>
      </c>
      <c r="AP24" s="111">
        <v>0</v>
      </c>
      <c r="AQ24" s="111">
        <v>0</v>
      </c>
      <c r="AR24" s="104">
        <f>$AH24</f>
        <v>0.77999999999999992</v>
      </c>
      <c r="AS24" s="73"/>
      <c r="AT24" s="208"/>
      <c r="AU24" s="133" t="s">
        <v>2</v>
      </c>
      <c r="AV24" s="130">
        <f>SQRT(($AB$149-AA10)^2+($AC$149-AB10)^2+($AH$149-AC10)^2)</f>
        <v>4.4482505924614237</v>
      </c>
      <c r="AX24" s="94"/>
    </row>
    <row r="25" spans="2:50" s="67" customFormat="1" ht="15" customHeight="1" x14ac:dyDescent="0.2">
      <c r="B25" s="197" t="s">
        <v>16</v>
      </c>
      <c r="C25" s="25" t="s">
        <v>35</v>
      </c>
      <c r="D25" s="170">
        <v>70.633333333333326</v>
      </c>
      <c r="E25" s="171">
        <v>-12.99</v>
      </c>
      <c r="F25" s="171">
        <v>-15.596666666666666</v>
      </c>
      <c r="G25" s="172">
        <v>0.35333333333333333</v>
      </c>
      <c r="H25" s="69"/>
      <c r="I25" s="49" t="s">
        <v>35</v>
      </c>
      <c r="J25" s="102">
        <v>18</v>
      </c>
      <c r="K25" s="98">
        <f t="shared" si="2"/>
        <v>70.633333333333326</v>
      </c>
      <c r="L25" s="98">
        <f t="shared" si="0"/>
        <v>-12.99</v>
      </c>
      <c r="M25" s="98">
        <f t="shared" si="0"/>
        <v>-15.596666666666666</v>
      </c>
      <c r="N25" s="104">
        <f>$AH25</f>
        <v>0.35333333333333333</v>
      </c>
      <c r="O25" s="111">
        <v>0</v>
      </c>
      <c r="P25" s="111">
        <v>0</v>
      </c>
      <c r="Q25" s="112">
        <v>0</v>
      </c>
      <c r="R25" s="73"/>
      <c r="S25" s="208"/>
      <c r="T25" s="134" t="s">
        <v>39</v>
      </c>
      <c r="U25" s="130">
        <f>SQRT(($AB$150-D23)^2+($AC$150-E23)^2+($AH$150-F23)^2)</f>
        <v>1.1405359364010521</v>
      </c>
      <c r="W25" s="94"/>
      <c r="Y25" s="197" t="s">
        <v>16</v>
      </c>
      <c r="Z25" s="25" t="s">
        <v>35</v>
      </c>
      <c r="AA25" s="170">
        <v>70.633333333333326</v>
      </c>
      <c r="AB25" s="171">
        <v>-12.99</v>
      </c>
      <c r="AC25" s="171">
        <v>-15.596666666666666</v>
      </c>
      <c r="AD25" s="170">
        <v>0</v>
      </c>
      <c r="AE25" s="171">
        <v>0</v>
      </c>
      <c r="AF25" s="171">
        <v>0</v>
      </c>
      <c r="AG25" s="171">
        <v>0</v>
      </c>
      <c r="AH25" s="172">
        <v>0.35333333333333333</v>
      </c>
      <c r="AI25" s="69"/>
      <c r="AJ25" s="49" t="s">
        <v>35</v>
      </c>
      <c r="AK25" s="102">
        <v>18</v>
      </c>
      <c r="AL25" s="98">
        <f t="shared" si="3"/>
        <v>70.633333333333326</v>
      </c>
      <c r="AM25" s="98">
        <f t="shared" si="3"/>
        <v>-12.99</v>
      </c>
      <c r="AN25" s="98">
        <f t="shared" si="3"/>
        <v>-15.596666666666666</v>
      </c>
      <c r="AO25" s="104">
        <f>$AH25</f>
        <v>0.35333333333333333</v>
      </c>
      <c r="AP25" s="111">
        <v>0</v>
      </c>
      <c r="AQ25" s="111">
        <v>0</v>
      </c>
      <c r="AR25" s="112">
        <v>0</v>
      </c>
      <c r="AS25" s="73"/>
      <c r="AT25" s="208"/>
      <c r="AU25" s="135" t="s">
        <v>39</v>
      </c>
      <c r="AV25" s="130">
        <f>SQRT(($AB$150-AA23)^2+($AC$150-AB23)^2+($AH$150-AC23)^2)</f>
        <v>1.1405359364010521</v>
      </c>
      <c r="AX25" s="94"/>
    </row>
    <row r="26" spans="2:50" s="67" customFormat="1" ht="15" customHeight="1" x14ac:dyDescent="0.2">
      <c r="B26" s="197" t="s">
        <v>17</v>
      </c>
      <c r="C26" s="26" t="s">
        <v>36</v>
      </c>
      <c r="D26" s="170">
        <v>67.11333333333333</v>
      </c>
      <c r="E26" s="171">
        <v>26.956666666666667</v>
      </c>
      <c r="F26" s="171">
        <v>-3.6799999999999997</v>
      </c>
      <c r="G26" s="172">
        <v>0.38666666666666671</v>
      </c>
      <c r="H26" s="69"/>
      <c r="I26" s="50" t="s">
        <v>36</v>
      </c>
      <c r="J26" s="102">
        <v>19</v>
      </c>
      <c r="K26" s="98">
        <f t="shared" si="2"/>
        <v>67.11333333333333</v>
      </c>
      <c r="L26" s="98">
        <f t="shared" si="0"/>
        <v>26.956666666666667</v>
      </c>
      <c r="M26" s="98">
        <f t="shared" si="0"/>
        <v>-3.6799999999999997</v>
      </c>
      <c r="N26" s="114">
        <v>0</v>
      </c>
      <c r="O26" s="104">
        <f>$AH26</f>
        <v>0.38666666666666671</v>
      </c>
      <c r="P26" s="111">
        <v>0</v>
      </c>
      <c r="Q26" s="112">
        <v>0</v>
      </c>
      <c r="R26" s="73"/>
      <c r="S26" s="208"/>
      <c r="T26" s="136" t="s">
        <v>25</v>
      </c>
      <c r="U26" s="130">
        <f>SQRT(($AB$151-D13)^2+($AC$151-E13)^2+($AH$151-F13)^2)</f>
        <v>4.5778706840626242</v>
      </c>
      <c r="W26" s="94"/>
      <c r="Y26" s="197" t="s">
        <v>17</v>
      </c>
      <c r="Z26" s="26" t="s">
        <v>36</v>
      </c>
      <c r="AA26" s="170">
        <v>67.11333333333333</v>
      </c>
      <c r="AB26" s="171">
        <v>26.956666666666667</v>
      </c>
      <c r="AC26" s="171">
        <v>-3.6799999999999997</v>
      </c>
      <c r="AD26" s="170">
        <v>0</v>
      </c>
      <c r="AE26" s="171">
        <v>0</v>
      </c>
      <c r="AF26" s="171">
        <v>0</v>
      </c>
      <c r="AG26" s="171">
        <v>0</v>
      </c>
      <c r="AH26" s="172">
        <v>0.38666666666666671</v>
      </c>
      <c r="AI26" s="69"/>
      <c r="AJ26" s="50" t="s">
        <v>36</v>
      </c>
      <c r="AK26" s="102">
        <v>19</v>
      </c>
      <c r="AL26" s="98">
        <f t="shared" si="3"/>
        <v>67.11333333333333</v>
      </c>
      <c r="AM26" s="98">
        <f t="shared" si="3"/>
        <v>26.956666666666667</v>
      </c>
      <c r="AN26" s="98">
        <f t="shared" si="3"/>
        <v>-3.6799999999999997</v>
      </c>
      <c r="AO26" s="114">
        <v>0</v>
      </c>
      <c r="AP26" s="104">
        <f>$AH26</f>
        <v>0.38666666666666671</v>
      </c>
      <c r="AQ26" s="111">
        <v>0</v>
      </c>
      <c r="AR26" s="112">
        <v>0</v>
      </c>
      <c r="AS26" s="73"/>
      <c r="AT26" s="208"/>
      <c r="AU26" s="137" t="s">
        <v>25</v>
      </c>
      <c r="AV26" s="130">
        <f>SQRT(($AB$151-AA13)^2+($AC$151-AB13)^2+($AH$151-AC13)^2)</f>
        <v>4.5778706840626242</v>
      </c>
      <c r="AX26" s="94"/>
    </row>
    <row r="27" spans="2:50" s="67" customFormat="1" ht="15" customHeight="1" x14ac:dyDescent="0.2">
      <c r="B27" s="197" t="s">
        <v>18</v>
      </c>
      <c r="C27" s="27" t="s">
        <v>37</v>
      </c>
      <c r="D27" s="170">
        <v>32.376666666666665</v>
      </c>
      <c r="E27" s="171">
        <v>0.69000000000000006</v>
      </c>
      <c r="F27" s="171">
        <v>1.39</v>
      </c>
      <c r="G27" s="172">
        <v>1.2733333333333334</v>
      </c>
      <c r="H27" s="69"/>
      <c r="I27" s="51" t="s">
        <v>37</v>
      </c>
      <c r="J27" s="102">
        <v>20</v>
      </c>
      <c r="K27" s="98">
        <f t="shared" si="2"/>
        <v>32.376666666666665</v>
      </c>
      <c r="L27" s="98">
        <f t="shared" si="0"/>
        <v>0.69000000000000006</v>
      </c>
      <c r="M27" s="98">
        <f t="shared" si="0"/>
        <v>1.39</v>
      </c>
      <c r="N27" s="114">
        <v>0</v>
      </c>
      <c r="O27" s="111">
        <v>0</v>
      </c>
      <c r="P27" s="111">
        <v>0</v>
      </c>
      <c r="Q27" s="112">
        <v>0</v>
      </c>
      <c r="R27" s="73"/>
      <c r="S27" s="208"/>
      <c r="T27" s="138" t="s">
        <v>22</v>
      </c>
      <c r="U27" s="130">
        <f>SQRT(($AB$152-D9)^2+($AC$152-E9)^2+($AH$152-F9)^2)</f>
        <v>5.5233252866567781</v>
      </c>
      <c r="W27" s="94"/>
      <c r="Y27" s="197" t="s">
        <v>18</v>
      </c>
      <c r="Z27" s="27" t="s">
        <v>37</v>
      </c>
      <c r="AA27" s="170">
        <v>32.376666666666665</v>
      </c>
      <c r="AB27" s="171">
        <v>0.69000000000000006</v>
      </c>
      <c r="AC27" s="171">
        <v>1.39</v>
      </c>
      <c r="AD27" s="170">
        <v>0</v>
      </c>
      <c r="AE27" s="171">
        <v>0</v>
      </c>
      <c r="AF27" s="171">
        <v>0</v>
      </c>
      <c r="AG27" s="171">
        <v>0</v>
      </c>
      <c r="AH27" s="172">
        <v>1.2733333333333334</v>
      </c>
      <c r="AI27" s="69"/>
      <c r="AJ27" s="51" t="s">
        <v>37</v>
      </c>
      <c r="AK27" s="102">
        <v>20</v>
      </c>
      <c r="AL27" s="98">
        <f t="shared" si="3"/>
        <v>32.376666666666665</v>
      </c>
      <c r="AM27" s="98">
        <f t="shared" si="3"/>
        <v>0.69000000000000006</v>
      </c>
      <c r="AN27" s="98">
        <f t="shared" si="3"/>
        <v>1.39</v>
      </c>
      <c r="AO27" s="114">
        <v>0</v>
      </c>
      <c r="AP27" s="111">
        <v>0</v>
      </c>
      <c r="AQ27" s="111">
        <v>0</v>
      </c>
      <c r="AR27" s="112">
        <v>0</v>
      </c>
      <c r="AS27" s="73"/>
      <c r="AT27" s="208"/>
      <c r="AU27" s="139" t="s">
        <v>22</v>
      </c>
      <c r="AV27" s="130">
        <f>SQRT(($AB$152-AA9)^2+($AC$152-AB9)^2+($AH$152-AC9)^2)</f>
        <v>5.5233252866567781</v>
      </c>
      <c r="AX27" s="94"/>
    </row>
    <row r="28" spans="2:50" s="67" customFormat="1" ht="15" customHeight="1" thickBot="1" x14ac:dyDescent="0.25">
      <c r="B28" s="197" t="s">
        <v>86</v>
      </c>
      <c r="C28" s="28" t="s">
        <v>38</v>
      </c>
      <c r="D28" s="188">
        <v>32.846666666666671</v>
      </c>
      <c r="E28" s="189">
        <v>0.91</v>
      </c>
      <c r="F28" s="189">
        <v>1.9333333333333333</v>
      </c>
      <c r="G28" s="190">
        <v>1.2266666666666666</v>
      </c>
      <c r="H28" s="69"/>
      <c r="I28" s="51" t="s">
        <v>38</v>
      </c>
      <c r="J28" s="140">
        <v>21</v>
      </c>
      <c r="K28" s="98">
        <f t="shared" si="2"/>
        <v>32.846666666666671</v>
      </c>
      <c r="L28" s="98">
        <f t="shared" si="0"/>
        <v>0.91</v>
      </c>
      <c r="M28" s="98">
        <f t="shared" si="0"/>
        <v>1.9333333333333333</v>
      </c>
      <c r="N28" s="141">
        <v>0</v>
      </c>
      <c r="O28" s="142">
        <v>0</v>
      </c>
      <c r="P28" s="142">
        <v>0</v>
      </c>
      <c r="Q28" s="143">
        <v>0</v>
      </c>
      <c r="R28" s="73"/>
      <c r="S28" s="209"/>
      <c r="T28" s="144" t="s">
        <v>21</v>
      </c>
      <c r="U28" s="145">
        <f>SQRT(($AB$153-D8)^2+($AC$153-E8)^2+($AH$153-F8)^2)</f>
        <v>2.7838203166791446</v>
      </c>
      <c r="W28" s="94"/>
      <c r="Y28" s="197" t="s">
        <v>86</v>
      </c>
      <c r="Z28" s="28" t="s">
        <v>38</v>
      </c>
      <c r="AA28" s="188">
        <v>32.846666666666671</v>
      </c>
      <c r="AB28" s="189">
        <v>0.91</v>
      </c>
      <c r="AC28" s="189">
        <v>1.9333333333333333</v>
      </c>
      <c r="AD28" s="188">
        <v>0</v>
      </c>
      <c r="AE28" s="189">
        <v>0</v>
      </c>
      <c r="AF28" s="189">
        <v>0</v>
      </c>
      <c r="AG28" s="189">
        <v>0</v>
      </c>
      <c r="AH28" s="190">
        <v>1.2266666666666666</v>
      </c>
      <c r="AI28" s="69"/>
      <c r="AJ28" s="51" t="s">
        <v>38</v>
      </c>
      <c r="AK28" s="140">
        <v>21</v>
      </c>
      <c r="AL28" s="98">
        <f t="shared" si="3"/>
        <v>32.846666666666671</v>
      </c>
      <c r="AM28" s="98">
        <f t="shared" si="3"/>
        <v>0.91</v>
      </c>
      <c r="AN28" s="98">
        <f t="shared" si="3"/>
        <v>1.9333333333333333</v>
      </c>
      <c r="AO28" s="141">
        <v>0</v>
      </c>
      <c r="AP28" s="142">
        <v>0</v>
      </c>
      <c r="AQ28" s="142">
        <v>0</v>
      </c>
      <c r="AR28" s="143">
        <v>0</v>
      </c>
      <c r="AS28" s="73"/>
      <c r="AT28" s="209"/>
      <c r="AU28" s="146" t="s">
        <v>21</v>
      </c>
      <c r="AV28" s="145">
        <f>SQRT(($AB$153-AA8)^2+($AC$153-AB8)^2+($AH$153-AC8)^2)</f>
        <v>2.7838203166791446</v>
      </c>
      <c r="AX28" s="94"/>
    </row>
    <row r="29" spans="2:50" x14ac:dyDescent="0.2">
      <c r="I29" s="73"/>
      <c r="T29" s="148"/>
      <c r="U29" s="149"/>
      <c r="AJ29" s="73"/>
      <c r="AU29" s="150"/>
      <c r="AV29" s="149"/>
    </row>
    <row r="30" spans="2:50" x14ac:dyDescent="0.2">
      <c r="I30" s="73"/>
      <c r="T30" s="148"/>
      <c r="U30" s="149"/>
      <c r="AJ30" s="73"/>
      <c r="AU30" s="150"/>
      <c r="AV30" s="149"/>
    </row>
    <row r="31" spans="2:50" x14ac:dyDescent="0.2">
      <c r="I31" s="73"/>
      <c r="T31" s="148"/>
      <c r="U31" s="149"/>
      <c r="AJ31" s="73"/>
      <c r="AU31" s="150"/>
      <c r="AV31" s="149"/>
    </row>
    <row r="32" spans="2:50" x14ac:dyDescent="0.2">
      <c r="I32" s="73"/>
      <c r="T32" s="148"/>
      <c r="U32" s="149"/>
      <c r="AJ32" s="73"/>
      <c r="AU32" s="150"/>
      <c r="AV32" s="149"/>
    </row>
    <row r="33" spans="2:50" x14ac:dyDescent="0.2">
      <c r="I33" s="73"/>
      <c r="T33" s="148"/>
      <c r="U33" s="149"/>
      <c r="AJ33" s="73"/>
      <c r="AU33" s="150"/>
      <c r="AV33" s="149"/>
    </row>
    <row r="34" spans="2:50" x14ac:dyDescent="0.2">
      <c r="I34" s="73"/>
      <c r="T34" s="148"/>
      <c r="U34" s="149"/>
      <c r="AJ34" s="73"/>
      <c r="AU34" s="150"/>
      <c r="AV34" s="149"/>
    </row>
    <row r="35" spans="2:50" x14ac:dyDescent="0.2">
      <c r="I35" s="73"/>
      <c r="T35" s="148"/>
      <c r="U35" s="149"/>
      <c r="AJ35" s="73"/>
      <c r="AU35" s="150"/>
      <c r="AV35" s="149"/>
    </row>
    <row r="36" spans="2:50" s="67" customFormat="1" x14ac:dyDescent="0.2">
      <c r="B36" s="199"/>
      <c r="C36" s="73"/>
      <c r="D36" s="73"/>
      <c r="E36" s="73"/>
      <c r="F36" s="73"/>
      <c r="G36" s="73"/>
      <c r="H36" s="73"/>
      <c r="I36" s="73"/>
      <c r="J36" s="151"/>
      <c r="R36" s="73"/>
      <c r="S36" s="74"/>
      <c r="T36" s="148"/>
      <c r="U36" s="149"/>
      <c r="W36" s="94"/>
      <c r="Y36" s="199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151"/>
      <c r="AS36" s="73"/>
      <c r="AT36" s="74"/>
      <c r="AU36" s="150"/>
      <c r="AV36" s="149"/>
      <c r="AX36" s="94"/>
    </row>
    <row r="37" spans="2:50" s="67" customFormat="1" x14ac:dyDescent="0.2">
      <c r="B37" s="199"/>
      <c r="C37" s="73"/>
      <c r="D37" s="73"/>
      <c r="E37" s="73"/>
      <c r="F37" s="73"/>
      <c r="G37" s="73"/>
      <c r="H37" s="73"/>
      <c r="I37" s="73"/>
      <c r="J37" s="151"/>
      <c r="R37" s="73"/>
      <c r="S37" s="74"/>
      <c r="T37" s="148"/>
      <c r="U37" s="149"/>
      <c r="W37" s="94"/>
      <c r="Y37" s="199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151"/>
      <c r="AS37" s="73"/>
      <c r="AT37" s="74"/>
      <c r="AU37" s="150"/>
      <c r="AV37" s="149"/>
      <c r="AX37" s="94"/>
    </row>
    <row r="38" spans="2:50" s="67" customFormat="1" x14ac:dyDescent="0.2">
      <c r="B38" s="199"/>
      <c r="C38" s="73"/>
      <c r="D38" s="73"/>
      <c r="E38" s="73"/>
      <c r="F38" s="73"/>
      <c r="G38" s="73"/>
      <c r="H38" s="73"/>
      <c r="I38" s="73"/>
      <c r="J38" s="151"/>
      <c r="R38" s="73"/>
      <c r="S38" s="74"/>
      <c r="T38" s="148"/>
      <c r="U38" s="149"/>
      <c r="W38" s="94"/>
      <c r="Y38" s="199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151"/>
      <c r="AS38" s="73"/>
      <c r="AT38" s="74"/>
      <c r="AU38" s="150"/>
      <c r="AV38" s="149"/>
      <c r="AX38" s="94"/>
    </row>
    <row r="39" spans="2:50" s="67" customFormat="1" x14ac:dyDescent="0.2">
      <c r="B39" s="199"/>
      <c r="C39" s="73"/>
      <c r="D39" s="73"/>
      <c r="E39" s="73"/>
      <c r="F39" s="73"/>
      <c r="G39" s="73"/>
      <c r="H39" s="73"/>
      <c r="I39" s="73"/>
      <c r="J39" s="151"/>
      <c r="R39" s="73"/>
      <c r="S39" s="74"/>
      <c r="T39" s="148"/>
      <c r="U39" s="149"/>
      <c r="W39" s="94"/>
      <c r="Y39" s="199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151"/>
      <c r="AS39" s="73"/>
      <c r="AT39" s="74"/>
      <c r="AU39" s="150"/>
      <c r="AV39" s="149"/>
      <c r="AX39" s="94"/>
    </row>
    <row r="40" spans="2:50" s="67" customFormat="1" x14ac:dyDescent="0.2">
      <c r="B40" s="199"/>
      <c r="C40" s="73"/>
      <c r="D40" s="73"/>
      <c r="E40" s="73"/>
      <c r="F40" s="73"/>
      <c r="G40" s="73"/>
      <c r="H40" s="73"/>
      <c r="I40" s="73"/>
      <c r="J40" s="151"/>
      <c r="R40" s="73"/>
      <c r="S40" s="74"/>
      <c r="T40" s="148"/>
      <c r="U40" s="149"/>
      <c r="W40" s="94"/>
      <c r="Y40" s="199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151"/>
      <c r="AS40" s="73"/>
      <c r="AT40" s="74"/>
      <c r="AU40" s="150"/>
      <c r="AV40" s="149"/>
      <c r="AX40" s="94"/>
    </row>
    <row r="41" spans="2:50" s="67" customFormat="1" x14ac:dyDescent="0.2">
      <c r="B41" s="199"/>
      <c r="C41" s="73"/>
      <c r="D41" s="73"/>
      <c r="E41" s="73"/>
      <c r="F41" s="73"/>
      <c r="G41" s="73"/>
      <c r="H41" s="73"/>
      <c r="I41" s="73"/>
      <c r="J41" s="151"/>
      <c r="R41" s="73"/>
      <c r="S41" s="74"/>
      <c r="T41" s="148"/>
      <c r="U41" s="149"/>
      <c r="W41" s="94"/>
      <c r="Y41" s="199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151"/>
      <c r="AS41" s="73"/>
      <c r="AT41" s="74"/>
      <c r="AU41" s="150"/>
      <c r="AV41" s="149"/>
      <c r="AX41" s="94"/>
    </row>
    <row r="42" spans="2:50" s="67" customFormat="1" x14ac:dyDescent="0.2">
      <c r="B42" s="199"/>
      <c r="C42" s="73"/>
      <c r="D42" s="73"/>
      <c r="E42" s="73"/>
      <c r="F42" s="73"/>
      <c r="G42" s="73"/>
      <c r="H42" s="73"/>
      <c r="I42" s="73"/>
      <c r="J42" s="151"/>
      <c r="R42" s="73"/>
      <c r="S42" s="74"/>
      <c r="T42" s="148"/>
      <c r="U42" s="149"/>
      <c r="W42" s="94"/>
      <c r="Y42" s="199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151"/>
      <c r="AS42" s="73"/>
      <c r="AT42" s="74"/>
      <c r="AU42" s="150"/>
      <c r="AV42" s="149"/>
      <c r="AX42" s="94"/>
    </row>
    <row r="43" spans="2:50" s="67" customFormat="1" x14ac:dyDescent="0.2">
      <c r="B43" s="199"/>
      <c r="C43" s="73"/>
      <c r="D43" s="73"/>
      <c r="E43" s="73"/>
      <c r="F43" s="73"/>
      <c r="G43" s="73"/>
      <c r="H43" s="73"/>
      <c r="I43" s="73"/>
      <c r="J43" s="151"/>
      <c r="R43" s="73"/>
      <c r="S43" s="74"/>
      <c r="T43" s="148"/>
      <c r="U43" s="149"/>
      <c r="W43" s="94"/>
      <c r="Y43" s="199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151"/>
      <c r="AS43" s="73"/>
      <c r="AT43" s="74"/>
      <c r="AU43" s="150"/>
      <c r="AV43" s="149"/>
      <c r="AX43" s="94"/>
    </row>
    <row r="44" spans="2:50" s="67" customFormat="1" x14ac:dyDescent="0.2">
      <c r="B44" s="199"/>
      <c r="C44" s="73"/>
      <c r="D44" s="73"/>
      <c r="E44" s="73"/>
      <c r="F44" s="73"/>
      <c r="G44" s="73"/>
      <c r="H44" s="73"/>
      <c r="I44" s="73"/>
      <c r="J44" s="151"/>
      <c r="R44" s="73"/>
      <c r="S44" s="74"/>
      <c r="T44" s="148"/>
      <c r="U44" s="149"/>
      <c r="W44" s="94"/>
      <c r="Y44" s="199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151"/>
      <c r="AS44" s="73"/>
      <c r="AT44" s="74"/>
      <c r="AU44" s="150"/>
      <c r="AV44" s="149"/>
      <c r="AX44" s="94"/>
    </row>
    <row r="45" spans="2:50" s="67" customFormat="1" x14ac:dyDescent="0.2">
      <c r="B45" s="199"/>
      <c r="C45" s="73"/>
      <c r="D45" s="73"/>
      <c r="E45" s="73"/>
      <c r="F45" s="73"/>
      <c r="G45" s="73"/>
      <c r="H45" s="73"/>
      <c r="I45" s="73"/>
      <c r="J45" s="151"/>
      <c r="R45" s="73"/>
      <c r="S45" s="74"/>
      <c r="T45" s="148"/>
      <c r="U45" s="149"/>
      <c r="W45" s="94"/>
      <c r="Y45" s="199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151"/>
      <c r="AS45" s="73"/>
      <c r="AT45" s="74"/>
      <c r="AU45" s="150"/>
      <c r="AV45" s="149"/>
      <c r="AX45" s="94"/>
    </row>
    <row r="46" spans="2:50" s="67" customFormat="1" x14ac:dyDescent="0.2">
      <c r="B46" s="199"/>
      <c r="C46" s="73"/>
      <c r="D46" s="73"/>
      <c r="E46" s="73"/>
      <c r="F46" s="73"/>
      <c r="G46" s="73"/>
      <c r="H46" s="73"/>
      <c r="I46" s="73"/>
      <c r="J46" s="151"/>
      <c r="R46" s="73"/>
      <c r="S46" s="74"/>
      <c r="T46" s="148"/>
      <c r="U46" s="149"/>
      <c r="W46" s="94"/>
      <c r="Y46" s="199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151"/>
      <c r="AS46" s="73"/>
      <c r="AT46" s="74"/>
      <c r="AU46" s="150"/>
      <c r="AV46" s="149"/>
      <c r="AX46" s="94"/>
    </row>
    <row r="47" spans="2:50" s="67" customFormat="1" x14ac:dyDescent="0.2">
      <c r="B47" s="199"/>
      <c r="C47" s="73"/>
      <c r="D47" s="73"/>
      <c r="E47" s="73"/>
      <c r="F47" s="73"/>
      <c r="G47" s="73"/>
      <c r="H47" s="73"/>
      <c r="I47" s="73"/>
      <c r="J47" s="151"/>
      <c r="R47" s="73"/>
      <c r="S47" s="74"/>
      <c r="T47" s="148"/>
      <c r="U47" s="149"/>
      <c r="W47" s="94"/>
      <c r="Y47" s="199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151"/>
      <c r="AS47" s="73"/>
      <c r="AT47" s="74"/>
      <c r="AU47" s="150"/>
      <c r="AV47" s="149"/>
      <c r="AX47" s="94"/>
    </row>
    <row r="48" spans="2:50" s="67" customFormat="1" x14ac:dyDescent="0.2">
      <c r="B48" s="199"/>
      <c r="C48" s="73"/>
      <c r="D48" s="73"/>
      <c r="E48" s="73"/>
      <c r="F48" s="73"/>
      <c r="G48" s="73"/>
      <c r="H48" s="73"/>
      <c r="I48" s="73"/>
      <c r="J48" s="151"/>
      <c r="R48" s="73"/>
      <c r="S48" s="74"/>
      <c r="T48" s="148"/>
      <c r="U48" s="149"/>
      <c r="W48" s="94"/>
      <c r="Y48" s="199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151"/>
      <c r="AS48" s="73"/>
      <c r="AT48" s="74"/>
      <c r="AU48" s="150"/>
      <c r="AV48" s="149"/>
      <c r="AX48" s="94"/>
    </row>
    <row r="49" spans="2:50" s="67" customFormat="1" x14ac:dyDescent="0.2">
      <c r="B49" s="199"/>
      <c r="C49" s="73"/>
      <c r="D49" s="73"/>
      <c r="E49" s="73"/>
      <c r="F49" s="73"/>
      <c r="G49" s="73"/>
      <c r="H49" s="73"/>
      <c r="I49" s="73"/>
      <c r="J49" s="151"/>
      <c r="R49" s="73"/>
      <c r="S49" s="74"/>
      <c r="T49" s="148"/>
      <c r="U49" s="149"/>
      <c r="W49" s="94"/>
      <c r="Y49" s="199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151"/>
      <c r="AS49" s="73"/>
      <c r="AT49" s="74"/>
      <c r="AU49" s="150"/>
      <c r="AV49" s="149"/>
      <c r="AX49" s="94"/>
    </row>
    <row r="50" spans="2:50" s="67" customFormat="1" x14ac:dyDescent="0.2">
      <c r="B50" s="199"/>
      <c r="C50" s="73"/>
      <c r="D50" s="73"/>
      <c r="E50" s="73"/>
      <c r="F50" s="73"/>
      <c r="G50" s="73"/>
      <c r="H50" s="73"/>
      <c r="I50" s="73"/>
      <c r="J50" s="151"/>
      <c r="R50" s="73"/>
      <c r="S50" s="74"/>
      <c r="T50" s="148"/>
      <c r="U50" s="149"/>
      <c r="W50" s="94"/>
      <c r="Y50" s="199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151"/>
      <c r="AS50" s="73"/>
      <c r="AT50" s="74"/>
      <c r="AU50" s="150"/>
      <c r="AV50" s="149"/>
      <c r="AX50" s="94"/>
    </row>
    <row r="51" spans="2:50" s="67" customFormat="1" x14ac:dyDescent="0.2">
      <c r="B51" s="199"/>
      <c r="C51" s="73"/>
      <c r="D51" s="73"/>
      <c r="E51" s="73"/>
      <c r="F51" s="73"/>
      <c r="G51" s="73"/>
      <c r="H51" s="73"/>
      <c r="I51" s="73"/>
      <c r="J51" s="151"/>
      <c r="R51" s="73"/>
      <c r="S51" s="74"/>
      <c r="T51" s="148"/>
      <c r="U51" s="149"/>
      <c r="W51" s="94"/>
      <c r="Y51" s="199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151"/>
      <c r="AS51" s="73"/>
      <c r="AT51" s="74"/>
      <c r="AU51" s="150"/>
      <c r="AV51" s="149"/>
      <c r="AX51" s="94"/>
    </row>
    <row r="52" spans="2:50" s="67" customFormat="1" x14ac:dyDescent="0.2">
      <c r="B52" s="199"/>
      <c r="C52" s="73"/>
      <c r="D52" s="73"/>
      <c r="E52" s="73"/>
      <c r="F52" s="73"/>
      <c r="G52" s="73"/>
      <c r="H52" s="73"/>
      <c r="I52" s="73"/>
      <c r="J52" s="151"/>
      <c r="R52" s="73"/>
      <c r="S52" s="74"/>
      <c r="T52" s="148"/>
      <c r="U52" s="149"/>
      <c r="W52" s="94"/>
      <c r="Y52" s="199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151"/>
      <c r="AS52" s="73"/>
      <c r="AT52" s="74"/>
      <c r="AU52" s="150"/>
      <c r="AV52" s="149"/>
      <c r="AX52" s="94"/>
    </row>
    <row r="53" spans="2:50" s="67" customFormat="1" x14ac:dyDescent="0.2">
      <c r="B53" s="199"/>
      <c r="C53" s="73"/>
      <c r="D53" s="73"/>
      <c r="E53" s="73"/>
      <c r="F53" s="73"/>
      <c r="G53" s="73"/>
      <c r="H53" s="73"/>
      <c r="I53" s="73"/>
      <c r="J53" s="151"/>
      <c r="R53" s="73"/>
      <c r="S53" s="74"/>
      <c r="T53" s="148"/>
      <c r="U53" s="149"/>
      <c r="W53" s="94"/>
      <c r="Y53" s="199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151"/>
      <c r="AS53" s="73"/>
      <c r="AT53" s="74"/>
      <c r="AU53" s="150"/>
      <c r="AV53" s="149"/>
      <c r="AX53" s="94"/>
    </row>
    <row r="54" spans="2:50" s="67" customFormat="1" x14ac:dyDescent="0.2">
      <c r="B54" s="199"/>
      <c r="C54" s="73"/>
      <c r="D54" s="73"/>
      <c r="E54" s="73"/>
      <c r="F54" s="73"/>
      <c r="G54" s="73"/>
      <c r="H54" s="73"/>
      <c r="I54" s="73"/>
      <c r="J54" s="151"/>
      <c r="R54" s="73"/>
      <c r="S54" s="74"/>
      <c r="T54" s="148"/>
      <c r="U54" s="149"/>
      <c r="W54" s="94"/>
      <c r="Y54" s="199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151"/>
      <c r="AS54" s="73"/>
      <c r="AT54" s="74"/>
      <c r="AU54" s="150"/>
      <c r="AV54" s="149"/>
      <c r="AX54" s="94"/>
    </row>
    <row r="55" spans="2:50" s="67" customFormat="1" x14ac:dyDescent="0.2">
      <c r="B55" s="199"/>
      <c r="C55" s="73"/>
      <c r="D55" s="73"/>
      <c r="E55" s="73"/>
      <c r="F55" s="73"/>
      <c r="G55" s="73"/>
      <c r="H55" s="73"/>
      <c r="I55" s="73"/>
      <c r="J55" s="151"/>
      <c r="R55" s="73"/>
      <c r="S55" s="74"/>
      <c r="T55" s="148"/>
      <c r="U55" s="149"/>
      <c r="W55" s="94"/>
      <c r="Y55" s="199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151"/>
      <c r="AS55" s="73"/>
      <c r="AT55" s="74"/>
      <c r="AU55" s="150"/>
      <c r="AV55" s="149"/>
      <c r="AX55" s="94"/>
    </row>
    <row r="56" spans="2:50" s="67" customFormat="1" x14ac:dyDescent="0.2">
      <c r="B56" s="199"/>
      <c r="C56" s="73"/>
      <c r="D56" s="73"/>
      <c r="E56" s="73"/>
      <c r="F56" s="73"/>
      <c r="G56" s="73"/>
      <c r="H56" s="73"/>
      <c r="I56" s="73"/>
      <c r="J56" s="151"/>
      <c r="R56" s="73"/>
      <c r="S56" s="74"/>
      <c r="T56" s="148"/>
      <c r="U56" s="149"/>
      <c r="W56" s="94"/>
      <c r="Y56" s="199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151"/>
      <c r="AS56" s="73"/>
      <c r="AT56" s="74"/>
      <c r="AU56" s="150"/>
      <c r="AV56" s="149"/>
      <c r="AX56" s="94"/>
    </row>
    <row r="57" spans="2:50" s="67" customFormat="1" x14ac:dyDescent="0.2">
      <c r="B57" s="199"/>
      <c r="C57" s="73"/>
      <c r="D57" s="73"/>
      <c r="E57" s="73"/>
      <c r="F57" s="73"/>
      <c r="G57" s="73"/>
      <c r="H57" s="73"/>
      <c r="I57" s="73"/>
      <c r="J57" s="151"/>
      <c r="R57" s="73"/>
      <c r="S57" s="74"/>
      <c r="T57" s="148"/>
      <c r="U57" s="149"/>
      <c r="W57" s="94"/>
      <c r="Y57" s="199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151"/>
      <c r="AS57" s="73"/>
      <c r="AT57" s="74"/>
      <c r="AU57" s="150"/>
      <c r="AV57" s="149"/>
      <c r="AX57" s="94"/>
    </row>
    <row r="58" spans="2:50" s="67" customFormat="1" x14ac:dyDescent="0.2">
      <c r="B58" s="199"/>
      <c r="C58" s="73"/>
      <c r="D58" s="73"/>
      <c r="E58" s="73"/>
      <c r="F58" s="73"/>
      <c r="G58" s="73"/>
      <c r="H58" s="73"/>
      <c r="I58" s="73"/>
      <c r="J58" s="151"/>
      <c r="R58" s="73"/>
      <c r="S58" s="74"/>
      <c r="T58" s="148"/>
      <c r="U58" s="149"/>
      <c r="W58" s="94"/>
      <c r="Y58" s="199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51"/>
      <c r="AS58" s="73"/>
      <c r="AT58" s="74"/>
      <c r="AU58" s="150"/>
      <c r="AV58" s="149"/>
      <c r="AX58" s="94"/>
    </row>
    <row r="59" spans="2:50" s="67" customFormat="1" x14ac:dyDescent="0.2">
      <c r="B59" s="199"/>
      <c r="C59" s="73"/>
      <c r="D59" s="73"/>
      <c r="E59" s="73"/>
      <c r="F59" s="73"/>
      <c r="G59" s="73"/>
      <c r="H59" s="73"/>
      <c r="I59" s="73"/>
      <c r="J59" s="151"/>
      <c r="R59" s="73"/>
      <c r="S59" s="74"/>
      <c r="T59" s="148"/>
      <c r="U59" s="149"/>
      <c r="W59" s="94"/>
      <c r="Y59" s="199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151"/>
      <c r="AS59" s="73"/>
      <c r="AT59" s="74"/>
      <c r="AU59" s="150"/>
      <c r="AV59" s="149"/>
      <c r="AX59" s="94"/>
    </row>
    <row r="60" spans="2:50" s="67" customFormat="1" x14ac:dyDescent="0.2">
      <c r="B60" s="199"/>
      <c r="C60" s="73"/>
      <c r="D60" s="73"/>
      <c r="E60" s="73"/>
      <c r="F60" s="73"/>
      <c r="G60" s="73"/>
      <c r="H60" s="73"/>
      <c r="I60" s="73"/>
      <c r="J60" s="151"/>
      <c r="R60" s="73"/>
      <c r="S60" s="74"/>
      <c r="T60" s="148"/>
      <c r="U60" s="149"/>
      <c r="W60" s="94"/>
      <c r="Y60" s="199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151"/>
      <c r="AS60" s="73"/>
      <c r="AT60" s="74"/>
      <c r="AU60" s="150"/>
      <c r="AV60" s="149"/>
      <c r="AX60" s="94"/>
    </row>
    <row r="61" spans="2:50" s="67" customFormat="1" x14ac:dyDescent="0.2">
      <c r="B61" s="199"/>
      <c r="C61" s="73"/>
      <c r="D61" s="73"/>
      <c r="E61" s="73"/>
      <c r="F61" s="73"/>
      <c r="G61" s="73"/>
      <c r="H61" s="73"/>
      <c r="I61" s="73"/>
      <c r="J61" s="151"/>
      <c r="R61" s="73"/>
      <c r="S61" s="74"/>
      <c r="T61" s="148"/>
      <c r="U61" s="149"/>
      <c r="W61" s="94"/>
      <c r="Y61" s="199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151"/>
      <c r="AS61" s="73"/>
      <c r="AT61" s="74"/>
      <c r="AU61" s="150"/>
      <c r="AV61" s="149"/>
      <c r="AX61" s="94"/>
    </row>
    <row r="62" spans="2:50" s="67" customFormat="1" x14ac:dyDescent="0.2">
      <c r="B62" s="199"/>
      <c r="C62" s="73"/>
      <c r="D62" s="73"/>
      <c r="E62" s="73"/>
      <c r="F62" s="73"/>
      <c r="G62" s="73"/>
      <c r="H62" s="73"/>
      <c r="I62" s="73"/>
      <c r="J62" s="151"/>
      <c r="R62" s="73"/>
      <c r="S62" s="74"/>
      <c r="T62" s="148"/>
      <c r="U62" s="149"/>
      <c r="W62" s="94"/>
      <c r="Y62" s="199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151"/>
      <c r="AS62" s="73"/>
      <c r="AT62" s="74"/>
      <c r="AU62" s="150"/>
      <c r="AV62" s="149"/>
      <c r="AX62" s="94"/>
    </row>
    <row r="63" spans="2:50" s="67" customFormat="1" x14ac:dyDescent="0.2">
      <c r="B63" s="199"/>
      <c r="C63" s="73"/>
      <c r="D63" s="73"/>
      <c r="E63" s="73"/>
      <c r="F63" s="73"/>
      <c r="G63" s="73"/>
      <c r="H63" s="73"/>
      <c r="I63" s="73"/>
      <c r="J63" s="151"/>
      <c r="R63" s="73"/>
      <c r="S63" s="74"/>
      <c r="T63" s="148"/>
      <c r="U63" s="149"/>
      <c r="W63" s="94"/>
      <c r="Y63" s="199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151"/>
      <c r="AS63" s="73"/>
      <c r="AT63" s="74"/>
      <c r="AU63" s="150"/>
      <c r="AV63" s="149"/>
      <c r="AX63" s="94"/>
    </row>
    <row r="64" spans="2:50" s="67" customFormat="1" x14ac:dyDescent="0.2">
      <c r="B64" s="199"/>
      <c r="C64" s="73"/>
      <c r="D64" s="73"/>
      <c r="E64" s="73"/>
      <c r="F64" s="73"/>
      <c r="G64" s="73"/>
      <c r="H64" s="73"/>
      <c r="I64" s="73"/>
      <c r="J64" s="151"/>
      <c r="R64" s="73"/>
      <c r="S64" s="74"/>
      <c r="T64" s="148"/>
      <c r="U64" s="149"/>
      <c r="W64" s="94"/>
      <c r="Y64" s="199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151"/>
      <c r="AS64" s="73"/>
      <c r="AT64" s="74"/>
      <c r="AU64" s="150"/>
      <c r="AV64" s="149"/>
      <c r="AX64" s="94"/>
    </row>
    <row r="65" spans="2:50" s="67" customFormat="1" x14ac:dyDescent="0.2">
      <c r="B65" s="199"/>
      <c r="C65" s="73"/>
      <c r="D65" s="73"/>
      <c r="E65" s="73"/>
      <c r="F65" s="73"/>
      <c r="G65" s="73"/>
      <c r="H65" s="73"/>
      <c r="I65" s="73"/>
      <c r="J65" s="151"/>
      <c r="R65" s="73"/>
      <c r="S65" s="74"/>
      <c r="T65" s="148"/>
      <c r="U65" s="149"/>
      <c r="W65" s="94"/>
      <c r="Y65" s="199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151"/>
      <c r="AS65" s="73"/>
      <c r="AT65" s="74"/>
      <c r="AU65" s="150"/>
      <c r="AV65" s="149"/>
      <c r="AX65" s="94"/>
    </row>
    <row r="66" spans="2:50" s="67" customFormat="1" x14ac:dyDescent="0.2">
      <c r="B66" s="199"/>
      <c r="C66" s="73"/>
      <c r="D66" s="73"/>
      <c r="E66" s="73"/>
      <c r="F66" s="73"/>
      <c r="G66" s="73"/>
      <c r="H66" s="73"/>
      <c r="I66" s="73"/>
      <c r="J66" s="151"/>
      <c r="R66" s="73"/>
      <c r="S66" s="74"/>
      <c r="T66" s="148"/>
      <c r="U66" s="149"/>
      <c r="W66" s="94"/>
      <c r="Y66" s="199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151"/>
      <c r="AS66" s="73"/>
      <c r="AT66" s="74"/>
      <c r="AU66" s="150"/>
      <c r="AV66" s="149"/>
      <c r="AX66" s="94"/>
    </row>
    <row r="67" spans="2:50" s="67" customFormat="1" x14ac:dyDescent="0.2">
      <c r="B67" s="199"/>
      <c r="C67" s="73"/>
      <c r="D67" s="73"/>
      <c r="E67" s="73"/>
      <c r="F67" s="73"/>
      <c r="G67" s="73"/>
      <c r="H67" s="73"/>
      <c r="I67" s="73"/>
      <c r="J67" s="151"/>
      <c r="R67" s="73"/>
      <c r="S67" s="74"/>
      <c r="T67" s="148"/>
      <c r="U67" s="149"/>
      <c r="W67" s="94"/>
      <c r="Y67" s="199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151"/>
      <c r="AS67" s="73"/>
      <c r="AT67" s="74"/>
      <c r="AU67" s="150"/>
      <c r="AV67" s="149"/>
      <c r="AX67" s="94"/>
    </row>
    <row r="68" spans="2:50" s="67" customFormat="1" x14ac:dyDescent="0.2">
      <c r="B68" s="199"/>
      <c r="C68" s="73"/>
      <c r="D68" s="73"/>
      <c r="E68" s="73"/>
      <c r="F68" s="73"/>
      <c r="G68" s="73"/>
      <c r="H68" s="73"/>
      <c r="I68" s="73"/>
      <c r="J68" s="151"/>
      <c r="R68" s="73"/>
      <c r="S68" s="74"/>
      <c r="T68" s="148"/>
      <c r="U68" s="149"/>
      <c r="W68" s="94"/>
      <c r="Y68" s="199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51"/>
      <c r="AS68" s="73"/>
      <c r="AT68" s="74"/>
      <c r="AU68" s="150"/>
      <c r="AV68" s="149"/>
      <c r="AX68" s="94"/>
    </row>
    <row r="69" spans="2:50" s="67" customFormat="1" x14ac:dyDescent="0.2">
      <c r="B69" s="199"/>
      <c r="C69" s="73"/>
      <c r="D69" s="73"/>
      <c r="E69" s="73"/>
      <c r="F69" s="73"/>
      <c r="G69" s="73"/>
      <c r="H69" s="73"/>
      <c r="I69" s="73"/>
      <c r="J69" s="151"/>
      <c r="R69" s="73"/>
      <c r="S69" s="74"/>
      <c r="T69" s="148"/>
      <c r="U69" s="149"/>
      <c r="W69" s="94"/>
      <c r="Y69" s="199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51"/>
      <c r="AS69" s="73"/>
      <c r="AT69" s="74"/>
      <c r="AU69" s="150"/>
      <c r="AV69" s="149"/>
      <c r="AX69" s="94"/>
    </row>
    <row r="70" spans="2:50" s="67" customFormat="1" x14ac:dyDescent="0.2">
      <c r="B70" s="199"/>
      <c r="C70" s="73"/>
      <c r="D70" s="73"/>
      <c r="E70" s="73"/>
      <c r="F70" s="73"/>
      <c r="G70" s="73"/>
      <c r="H70" s="73"/>
      <c r="I70" s="73"/>
      <c r="J70" s="151"/>
      <c r="R70" s="73"/>
      <c r="S70" s="74"/>
      <c r="T70" s="148"/>
      <c r="U70" s="149"/>
      <c r="W70" s="94"/>
      <c r="Y70" s="199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151"/>
      <c r="AS70" s="73"/>
      <c r="AT70" s="74"/>
      <c r="AU70" s="150"/>
      <c r="AV70" s="149"/>
      <c r="AX70" s="94"/>
    </row>
    <row r="71" spans="2:50" s="67" customFormat="1" x14ac:dyDescent="0.2">
      <c r="B71" s="199"/>
      <c r="C71" s="73"/>
      <c r="D71" s="73"/>
      <c r="E71" s="73"/>
      <c r="F71" s="73"/>
      <c r="G71" s="73"/>
      <c r="H71" s="73"/>
      <c r="I71" s="73"/>
      <c r="J71" s="151"/>
      <c r="R71" s="73"/>
      <c r="S71" s="74"/>
      <c r="T71" s="148"/>
      <c r="U71" s="149"/>
      <c r="W71" s="94"/>
      <c r="Y71" s="199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151"/>
      <c r="AS71" s="73"/>
      <c r="AT71" s="74"/>
      <c r="AU71" s="150"/>
      <c r="AV71" s="149"/>
      <c r="AX71" s="94"/>
    </row>
    <row r="72" spans="2:50" s="67" customFormat="1" x14ac:dyDescent="0.2">
      <c r="B72" s="199"/>
      <c r="C72" s="73"/>
      <c r="D72" s="73"/>
      <c r="E72" s="73"/>
      <c r="F72" s="73"/>
      <c r="G72" s="73"/>
      <c r="H72" s="73"/>
      <c r="I72" s="73"/>
      <c r="J72" s="151"/>
      <c r="R72" s="73"/>
      <c r="S72" s="74"/>
      <c r="T72" s="148"/>
      <c r="U72" s="149"/>
      <c r="W72" s="94"/>
      <c r="Y72" s="199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151"/>
      <c r="AS72" s="73"/>
      <c r="AT72" s="74"/>
      <c r="AU72" s="150"/>
      <c r="AV72" s="149"/>
      <c r="AX72" s="94"/>
    </row>
    <row r="73" spans="2:50" s="67" customFormat="1" x14ac:dyDescent="0.2">
      <c r="B73" s="199"/>
      <c r="C73" s="73"/>
      <c r="D73" s="73"/>
      <c r="E73" s="73"/>
      <c r="F73" s="73"/>
      <c r="G73" s="73"/>
      <c r="H73" s="73"/>
      <c r="I73" s="73"/>
      <c r="J73" s="151"/>
      <c r="R73" s="73"/>
      <c r="S73" s="74"/>
      <c r="T73" s="148"/>
      <c r="U73" s="149"/>
      <c r="W73" s="94"/>
      <c r="Y73" s="199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151"/>
      <c r="AS73" s="73"/>
      <c r="AT73" s="74"/>
      <c r="AU73" s="150"/>
      <c r="AV73" s="149"/>
      <c r="AX73" s="94"/>
    </row>
    <row r="74" spans="2:50" s="67" customFormat="1" x14ac:dyDescent="0.2">
      <c r="B74" s="199"/>
      <c r="C74" s="73"/>
      <c r="D74" s="73"/>
      <c r="E74" s="73"/>
      <c r="F74" s="73"/>
      <c r="G74" s="73"/>
      <c r="H74" s="73"/>
      <c r="I74" s="73"/>
      <c r="J74" s="151"/>
      <c r="R74" s="73"/>
      <c r="S74" s="74"/>
      <c r="T74" s="148"/>
      <c r="U74" s="149"/>
      <c r="W74" s="94"/>
      <c r="Y74" s="199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151"/>
      <c r="AS74" s="73"/>
      <c r="AT74" s="74"/>
      <c r="AU74" s="150"/>
      <c r="AV74" s="149"/>
      <c r="AX74" s="94"/>
    </row>
    <row r="75" spans="2:50" s="67" customFormat="1" x14ac:dyDescent="0.2">
      <c r="B75" s="199"/>
      <c r="C75" s="73"/>
      <c r="D75" s="73"/>
      <c r="E75" s="73"/>
      <c r="F75" s="73"/>
      <c r="G75" s="73"/>
      <c r="H75" s="73"/>
      <c r="I75" s="73"/>
      <c r="J75" s="151"/>
      <c r="R75" s="73"/>
      <c r="S75" s="74"/>
      <c r="T75" s="148"/>
      <c r="U75" s="149"/>
      <c r="W75" s="94"/>
      <c r="Y75" s="199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151"/>
      <c r="AS75" s="73"/>
      <c r="AT75" s="74"/>
      <c r="AU75" s="150"/>
      <c r="AV75" s="149"/>
      <c r="AX75" s="94"/>
    </row>
    <row r="76" spans="2:50" s="67" customFormat="1" x14ac:dyDescent="0.2">
      <c r="B76" s="199"/>
      <c r="C76" s="73"/>
      <c r="D76" s="73"/>
      <c r="E76" s="73"/>
      <c r="F76" s="73"/>
      <c r="G76" s="73"/>
      <c r="H76" s="73"/>
      <c r="I76" s="73"/>
      <c r="J76" s="151"/>
      <c r="R76" s="73"/>
      <c r="S76" s="74"/>
      <c r="T76" s="148"/>
      <c r="U76" s="149"/>
      <c r="W76" s="94"/>
      <c r="Y76" s="199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151"/>
      <c r="AS76" s="73"/>
      <c r="AT76" s="74"/>
      <c r="AU76" s="150"/>
      <c r="AV76" s="149"/>
      <c r="AX76" s="94"/>
    </row>
    <row r="77" spans="2:50" s="67" customFormat="1" x14ac:dyDescent="0.2">
      <c r="B77" s="199"/>
      <c r="C77" s="73"/>
      <c r="D77" s="73"/>
      <c r="E77" s="73"/>
      <c r="F77" s="73"/>
      <c r="G77" s="73"/>
      <c r="H77" s="73"/>
      <c r="I77" s="73"/>
      <c r="J77" s="151"/>
      <c r="R77" s="73"/>
      <c r="S77" s="74"/>
      <c r="T77" s="148"/>
      <c r="U77" s="149"/>
      <c r="W77" s="94"/>
      <c r="Y77" s="199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151"/>
      <c r="AS77" s="73"/>
      <c r="AT77" s="74"/>
      <c r="AU77" s="150"/>
      <c r="AV77" s="149"/>
      <c r="AX77" s="94"/>
    </row>
    <row r="78" spans="2:50" s="67" customFormat="1" x14ac:dyDescent="0.2">
      <c r="B78" s="199"/>
      <c r="C78" s="73"/>
      <c r="D78" s="73"/>
      <c r="E78" s="73"/>
      <c r="F78" s="73"/>
      <c r="G78" s="73"/>
      <c r="H78" s="73"/>
      <c r="I78" s="73"/>
      <c r="J78" s="151"/>
      <c r="R78" s="73"/>
      <c r="S78" s="74"/>
      <c r="T78" s="148"/>
      <c r="U78" s="149"/>
      <c r="W78" s="94"/>
      <c r="Y78" s="199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151"/>
      <c r="AS78" s="73"/>
      <c r="AT78" s="74"/>
      <c r="AU78" s="150"/>
      <c r="AV78" s="149"/>
      <c r="AX78" s="94"/>
    </row>
    <row r="79" spans="2:50" s="67" customFormat="1" x14ac:dyDescent="0.2">
      <c r="B79" s="199"/>
      <c r="C79" s="73"/>
      <c r="D79" s="73"/>
      <c r="E79" s="73"/>
      <c r="F79" s="73"/>
      <c r="G79" s="73"/>
      <c r="H79" s="73"/>
      <c r="I79" s="73"/>
      <c r="J79" s="151"/>
      <c r="R79" s="73"/>
      <c r="S79" s="74"/>
      <c r="T79" s="148"/>
      <c r="U79" s="149"/>
      <c r="W79" s="94"/>
      <c r="Y79" s="199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151"/>
      <c r="AS79" s="73"/>
      <c r="AT79" s="74"/>
      <c r="AU79" s="150"/>
      <c r="AV79" s="149"/>
      <c r="AX79" s="94"/>
    </row>
    <row r="80" spans="2:50" s="67" customFormat="1" x14ac:dyDescent="0.2">
      <c r="B80" s="199"/>
      <c r="C80" s="73"/>
      <c r="D80" s="73"/>
      <c r="E80" s="73"/>
      <c r="F80" s="73"/>
      <c r="G80" s="73"/>
      <c r="H80" s="73"/>
      <c r="I80" s="73"/>
      <c r="J80" s="151"/>
      <c r="R80" s="73"/>
      <c r="S80" s="74"/>
      <c r="T80" s="148"/>
      <c r="U80" s="149"/>
      <c r="W80" s="94"/>
      <c r="Y80" s="199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151"/>
      <c r="AS80" s="73"/>
      <c r="AT80" s="74"/>
      <c r="AU80" s="150"/>
      <c r="AV80" s="149"/>
      <c r="AX80" s="94"/>
    </row>
    <row r="81" spans="2:50" s="67" customFormat="1" x14ac:dyDescent="0.2">
      <c r="B81" s="199"/>
      <c r="C81" s="73"/>
      <c r="D81" s="73"/>
      <c r="E81" s="73"/>
      <c r="F81" s="73"/>
      <c r="G81" s="73"/>
      <c r="H81" s="73"/>
      <c r="I81" s="73"/>
      <c r="J81" s="151"/>
      <c r="R81" s="73"/>
      <c r="S81" s="74"/>
      <c r="T81" s="148"/>
      <c r="U81" s="149"/>
      <c r="W81" s="94"/>
      <c r="Y81" s="199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151"/>
      <c r="AS81" s="73"/>
      <c r="AT81" s="74"/>
      <c r="AU81" s="150"/>
      <c r="AV81" s="149"/>
      <c r="AX81" s="94"/>
    </row>
    <row r="82" spans="2:50" s="67" customFormat="1" x14ac:dyDescent="0.2">
      <c r="B82" s="199"/>
      <c r="C82" s="73"/>
      <c r="D82" s="73"/>
      <c r="E82" s="73"/>
      <c r="F82" s="73"/>
      <c r="G82" s="73"/>
      <c r="H82" s="73"/>
      <c r="I82" s="73"/>
      <c r="J82" s="151"/>
      <c r="R82" s="73"/>
      <c r="S82" s="74"/>
      <c r="T82" s="148"/>
      <c r="U82" s="149"/>
      <c r="W82" s="94"/>
      <c r="Y82" s="199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151"/>
      <c r="AS82" s="73"/>
      <c r="AT82" s="74"/>
      <c r="AU82" s="150"/>
      <c r="AV82" s="149"/>
      <c r="AX82" s="94"/>
    </row>
    <row r="83" spans="2:50" s="67" customFormat="1" x14ac:dyDescent="0.2">
      <c r="B83" s="199"/>
      <c r="C83" s="73"/>
      <c r="D83" s="73"/>
      <c r="E83" s="73"/>
      <c r="F83" s="73"/>
      <c r="G83" s="73"/>
      <c r="H83" s="73"/>
      <c r="I83" s="73"/>
      <c r="J83" s="151"/>
      <c r="R83" s="73"/>
      <c r="S83" s="74"/>
      <c r="T83" s="148"/>
      <c r="U83" s="149"/>
      <c r="W83" s="94"/>
      <c r="Y83" s="199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151"/>
      <c r="AS83" s="73"/>
      <c r="AT83" s="74"/>
      <c r="AU83" s="150"/>
      <c r="AV83" s="149"/>
      <c r="AX83" s="94"/>
    </row>
    <row r="84" spans="2:50" s="67" customFormat="1" x14ac:dyDescent="0.2">
      <c r="B84" s="199"/>
      <c r="C84" s="73"/>
      <c r="D84" s="73"/>
      <c r="E84" s="73"/>
      <c r="F84" s="73"/>
      <c r="G84" s="73"/>
      <c r="H84" s="73"/>
      <c r="I84" s="73"/>
      <c r="J84" s="151"/>
      <c r="R84" s="73"/>
      <c r="S84" s="74"/>
      <c r="T84" s="148"/>
      <c r="U84" s="149"/>
      <c r="W84" s="94"/>
      <c r="Y84" s="199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151"/>
      <c r="AS84" s="73"/>
      <c r="AT84" s="74"/>
      <c r="AU84" s="150"/>
      <c r="AV84" s="149"/>
      <c r="AX84" s="94"/>
    </row>
    <row r="85" spans="2:50" s="67" customFormat="1" x14ac:dyDescent="0.2">
      <c r="B85" s="199"/>
      <c r="C85" s="73"/>
      <c r="D85" s="73"/>
      <c r="E85" s="73"/>
      <c r="F85" s="73"/>
      <c r="G85" s="73"/>
      <c r="H85" s="73"/>
      <c r="I85" s="73"/>
      <c r="J85" s="151"/>
      <c r="R85" s="73"/>
      <c r="S85" s="74"/>
      <c r="T85" s="148"/>
      <c r="U85" s="149"/>
      <c r="W85" s="94"/>
      <c r="Y85" s="199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51"/>
      <c r="AS85" s="73"/>
      <c r="AT85" s="74"/>
      <c r="AU85" s="150"/>
      <c r="AV85" s="149"/>
      <c r="AX85" s="94"/>
    </row>
    <row r="86" spans="2:50" s="67" customFormat="1" x14ac:dyDescent="0.2">
      <c r="B86" s="199"/>
      <c r="C86" s="73"/>
      <c r="D86" s="73"/>
      <c r="E86" s="73"/>
      <c r="F86" s="73"/>
      <c r="G86" s="73"/>
      <c r="H86" s="73"/>
      <c r="I86" s="73"/>
      <c r="J86" s="151"/>
      <c r="R86" s="73"/>
      <c r="S86" s="74"/>
      <c r="T86" s="148"/>
      <c r="U86" s="149"/>
      <c r="W86" s="94"/>
      <c r="Y86" s="199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51"/>
      <c r="AS86" s="73"/>
      <c r="AT86" s="74"/>
      <c r="AU86" s="150"/>
      <c r="AV86" s="149"/>
      <c r="AX86" s="94"/>
    </row>
    <row r="87" spans="2:50" s="67" customFormat="1" x14ac:dyDescent="0.2">
      <c r="B87" s="199"/>
      <c r="C87" s="73"/>
      <c r="D87" s="73"/>
      <c r="E87" s="73"/>
      <c r="F87" s="73"/>
      <c r="G87" s="73"/>
      <c r="H87" s="73"/>
      <c r="I87" s="73"/>
      <c r="J87" s="151"/>
      <c r="R87" s="73"/>
      <c r="S87" s="74"/>
      <c r="T87" s="148"/>
      <c r="U87" s="149"/>
      <c r="W87" s="94"/>
      <c r="Y87" s="199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51"/>
      <c r="AS87" s="73"/>
      <c r="AT87" s="74"/>
      <c r="AU87" s="150"/>
      <c r="AV87" s="149"/>
      <c r="AX87" s="94"/>
    </row>
    <row r="88" spans="2:50" s="67" customFormat="1" x14ac:dyDescent="0.2">
      <c r="B88" s="199"/>
      <c r="C88" s="73"/>
      <c r="D88" s="73"/>
      <c r="E88" s="73"/>
      <c r="F88" s="73"/>
      <c r="G88" s="73"/>
      <c r="H88" s="73"/>
      <c r="I88" s="73"/>
      <c r="J88" s="151"/>
      <c r="R88" s="73"/>
      <c r="S88" s="74"/>
      <c r="T88" s="148"/>
      <c r="U88" s="149"/>
      <c r="W88" s="94"/>
      <c r="Y88" s="199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51"/>
      <c r="AS88" s="73"/>
      <c r="AT88" s="74"/>
      <c r="AU88" s="150"/>
      <c r="AV88" s="149"/>
      <c r="AX88" s="94"/>
    </row>
    <row r="89" spans="2:50" s="67" customFormat="1" x14ac:dyDescent="0.2">
      <c r="B89" s="199"/>
      <c r="C89" s="73"/>
      <c r="D89" s="73"/>
      <c r="E89" s="73"/>
      <c r="F89" s="73"/>
      <c r="G89" s="73"/>
      <c r="H89" s="73"/>
      <c r="I89" s="73"/>
      <c r="J89" s="151"/>
      <c r="R89" s="73"/>
      <c r="S89" s="74"/>
      <c r="T89" s="148"/>
      <c r="U89" s="149"/>
      <c r="W89" s="94"/>
      <c r="Y89" s="199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51"/>
      <c r="AS89" s="73"/>
      <c r="AT89" s="74"/>
      <c r="AU89" s="150"/>
      <c r="AV89" s="149"/>
      <c r="AX89" s="94"/>
    </row>
    <row r="90" spans="2:50" s="67" customFormat="1" x14ac:dyDescent="0.2">
      <c r="B90" s="199"/>
      <c r="C90" s="73"/>
      <c r="D90" s="73"/>
      <c r="E90" s="73"/>
      <c r="F90" s="73"/>
      <c r="G90" s="73"/>
      <c r="H90" s="73"/>
      <c r="I90" s="73"/>
      <c r="J90" s="151"/>
      <c r="R90" s="73"/>
      <c r="S90" s="74"/>
      <c r="T90" s="148"/>
      <c r="U90" s="149"/>
      <c r="W90" s="94"/>
      <c r="Y90" s="199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51"/>
      <c r="AS90" s="73"/>
      <c r="AT90" s="74"/>
      <c r="AU90" s="150"/>
      <c r="AV90" s="149"/>
      <c r="AX90" s="94"/>
    </row>
    <row r="91" spans="2:50" s="67" customFormat="1" x14ac:dyDescent="0.2">
      <c r="B91" s="199"/>
      <c r="C91" s="73"/>
      <c r="D91" s="73"/>
      <c r="E91" s="73"/>
      <c r="F91" s="73"/>
      <c r="G91" s="73"/>
      <c r="H91" s="73"/>
      <c r="I91" s="73"/>
      <c r="J91" s="151"/>
      <c r="R91" s="73"/>
      <c r="S91" s="74"/>
      <c r="T91" s="148"/>
      <c r="U91" s="149"/>
      <c r="W91" s="94"/>
      <c r="Y91" s="199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51"/>
      <c r="AS91" s="73"/>
      <c r="AT91" s="74"/>
      <c r="AU91" s="150"/>
      <c r="AV91" s="149"/>
      <c r="AX91" s="94"/>
    </row>
    <row r="92" spans="2:50" s="67" customFormat="1" x14ac:dyDescent="0.2">
      <c r="B92" s="199"/>
      <c r="C92" s="73"/>
      <c r="D92" s="73"/>
      <c r="E92" s="73"/>
      <c r="F92" s="73"/>
      <c r="G92" s="73"/>
      <c r="H92" s="73"/>
      <c r="I92" s="73"/>
      <c r="J92" s="151"/>
      <c r="R92" s="73"/>
      <c r="S92" s="74"/>
      <c r="T92" s="148"/>
      <c r="U92" s="149"/>
      <c r="W92" s="94"/>
      <c r="Y92" s="199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51"/>
      <c r="AS92" s="73"/>
      <c r="AT92" s="74"/>
      <c r="AU92" s="150"/>
      <c r="AV92" s="149"/>
      <c r="AX92" s="94"/>
    </row>
    <row r="93" spans="2:50" s="67" customFormat="1" x14ac:dyDescent="0.2">
      <c r="B93" s="199"/>
      <c r="C93" s="73"/>
      <c r="D93" s="73"/>
      <c r="E93" s="73"/>
      <c r="F93" s="73"/>
      <c r="G93" s="73"/>
      <c r="H93" s="73"/>
      <c r="I93" s="73"/>
      <c r="J93" s="151"/>
      <c r="R93" s="73"/>
      <c r="S93" s="74"/>
      <c r="T93" s="148"/>
      <c r="U93" s="149"/>
      <c r="W93" s="94"/>
      <c r="Y93" s="199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51"/>
      <c r="AS93" s="73"/>
      <c r="AT93" s="74"/>
      <c r="AU93" s="150"/>
      <c r="AV93" s="149"/>
      <c r="AX93" s="94"/>
    </row>
    <row r="94" spans="2:50" s="67" customFormat="1" x14ac:dyDescent="0.2">
      <c r="B94" s="199"/>
      <c r="C94" s="73"/>
      <c r="D94" s="73"/>
      <c r="E94" s="73"/>
      <c r="F94" s="73"/>
      <c r="G94" s="73"/>
      <c r="H94" s="73"/>
      <c r="I94" s="73"/>
      <c r="J94" s="151"/>
      <c r="R94" s="73"/>
      <c r="S94" s="74"/>
      <c r="T94" s="148"/>
      <c r="U94" s="149"/>
      <c r="W94" s="94"/>
      <c r="Y94" s="199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51"/>
      <c r="AS94" s="73"/>
      <c r="AT94" s="74"/>
      <c r="AU94" s="150"/>
      <c r="AV94" s="149"/>
      <c r="AX94" s="94"/>
    </row>
    <row r="95" spans="2:50" s="67" customFormat="1" x14ac:dyDescent="0.2">
      <c r="B95" s="199"/>
      <c r="C95" s="73"/>
      <c r="D95" s="73"/>
      <c r="E95" s="73"/>
      <c r="F95" s="73"/>
      <c r="G95" s="73"/>
      <c r="H95" s="73"/>
      <c r="I95" s="73"/>
      <c r="J95" s="151"/>
      <c r="R95" s="73"/>
      <c r="S95" s="74"/>
      <c r="T95" s="148"/>
      <c r="U95" s="149"/>
      <c r="W95" s="94"/>
      <c r="Y95" s="199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51"/>
      <c r="AS95" s="73"/>
      <c r="AT95" s="74"/>
      <c r="AU95" s="150"/>
      <c r="AV95" s="149"/>
      <c r="AX95" s="94"/>
    </row>
    <row r="96" spans="2:50" s="67" customFormat="1" x14ac:dyDescent="0.2">
      <c r="B96" s="199"/>
      <c r="C96" s="73"/>
      <c r="D96" s="73"/>
      <c r="E96" s="73"/>
      <c r="F96" s="73"/>
      <c r="G96" s="73"/>
      <c r="H96" s="73"/>
      <c r="I96" s="73"/>
      <c r="J96" s="151"/>
      <c r="R96" s="73"/>
      <c r="S96" s="74"/>
      <c r="T96" s="148"/>
      <c r="U96" s="149"/>
      <c r="W96" s="94"/>
      <c r="Y96" s="199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51"/>
      <c r="AS96" s="73"/>
      <c r="AT96" s="74"/>
      <c r="AU96" s="150"/>
      <c r="AV96" s="149"/>
      <c r="AX96" s="94"/>
    </row>
    <row r="97" spans="2:50" s="67" customFormat="1" x14ac:dyDescent="0.2">
      <c r="B97" s="199"/>
      <c r="C97" s="73"/>
      <c r="D97" s="73"/>
      <c r="E97" s="73"/>
      <c r="F97" s="73"/>
      <c r="G97" s="73"/>
      <c r="H97" s="73"/>
      <c r="I97" s="73"/>
      <c r="J97" s="151"/>
      <c r="R97" s="73"/>
      <c r="S97" s="74"/>
      <c r="T97" s="148"/>
      <c r="U97" s="149"/>
      <c r="W97" s="94"/>
      <c r="Y97" s="199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51"/>
      <c r="AS97" s="73"/>
      <c r="AT97" s="74"/>
      <c r="AU97" s="150"/>
      <c r="AV97" s="149"/>
      <c r="AX97" s="94"/>
    </row>
    <row r="98" spans="2:50" s="67" customFormat="1" x14ac:dyDescent="0.2">
      <c r="B98" s="199"/>
      <c r="C98" s="73"/>
      <c r="D98" s="73"/>
      <c r="E98" s="73"/>
      <c r="F98" s="73"/>
      <c r="G98" s="73"/>
      <c r="H98" s="73"/>
      <c r="I98" s="73"/>
      <c r="J98" s="151"/>
      <c r="R98" s="73"/>
      <c r="S98" s="74"/>
      <c r="T98" s="148"/>
      <c r="U98" s="149"/>
      <c r="W98" s="94"/>
      <c r="Y98" s="199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51"/>
      <c r="AS98" s="73"/>
      <c r="AT98" s="74"/>
      <c r="AU98" s="150"/>
      <c r="AV98" s="149"/>
      <c r="AX98" s="94"/>
    </row>
    <row r="99" spans="2:50" s="67" customFormat="1" x14ac:dyDescent="0.2">
      <c r="B99" s="199"/>
      <c r="C99" s="73"/>
      <c r="D99" s="73"/>
      <c r="E99" s="73"/>
      <c r="F99" s="73"/>
      <c r="G99" s="73"/>
      <c r="H99" s="73"/>
      <c r="I99" s="73"/>
      <c r="J99" s="151"/>
      <c r="R99" s="73"/>
      <c r="S99" s="74"/>
      <c r="T99" s="148"/>
      <c r="U99" s="149"/>
      <c r="W99" s="94"/>
      <c r="Y99" s="199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51"/>
      <c r="AS99" s="73"/>
      <c r="AT99" s="74"/>
      <c r="AU99" s="150"/>
      <c r="AV99" s="149"/>
      <c r="AX99" s="94"/>
    </row>
    <row r="100" spans="2:50" s="67" customFormat="1" x14ac:dyDescent="0.2">
      <c r="B100" s="199"/>
      <c r="C100" s="73"/>
      <c r="D100" s="73"/>
      <c r="E100" s="73"/>
      <c r="F100" s="73"/>
      <c r="G100" s="73"/>
      <c r="H100" s="73"/>
      <c r="I100" s="73"/>
      <c r="J100" s="151"/>
      <c r="R100" s="73"/>
      <c r="S100" s="74"/>
      <c r="T100" s="148"/>
      <c r="U100" s="149"/>
      <c r="W100" s="94"/>
      <c r="Y100" s="199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51"/>
      <c r="AS100" s="73"/>
      <c r="AT100" s="74"/>
      <c r="AU100" s="150"/>
      <c r="AV100" s="149"/>
      <c r="AX100" s="94"/>
    </row>
    <row r="101" spans="2:50" s="67" customFormat="1" x14ac:dyDescent="0.2">
      <c r="B101" s="199"/>
      <c r="C101" s="73"/>
      <c r="D101" s="73"/>
      <c r="E101" s="73"/>
      <c r="F101" s="73"/>
      <c r="G101" s="73"/>
      <c r="H101" s="73"/>
      <c r="I101" s="73"/>
      <c r="J101" s="151"/>
      <c r="R101" s="73"/>
      <c r="S101" s="74"/>
      <c r="T101" s="148"/>
      <c r="U101" s="149"/>
      <c r="W101" s="94"/>
      <c r="Y101" s="199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151"/>
      <c r="AS101" s="73"/>
      <c r="AT101" s="74"/>
      <c r="AU101" s="150"/>
      <c r="AV101" s="149"/>
      <c r="AX101" s="94"/>
    </row>
    <row r="102" spans="2:50" s="67" customFormat="1" x14ac:dyDescent="0.2">
      <c r="B102" s="199"/>
      <c r="C102" s="73"/>
      <c r="D102" s="73"/>
      <c r="E102" s="73"/>
      <c r="F102" s="73"/>
      <c r="G102" s="73"/>
      <c r="H102" s="73"/>
      <c r="I102" s="73"/>
      <c r="J102" s="151"/>
      <c r="R102" s="73"/>
      <c r="S102" s="74"/>
      <c r="T102" s="148"/>
      <c r="U102" s="149"/>
      <c r="W102" s="94"/>
      <c r="Y102" s="199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151"/>
      <c r="AS102" s="73"/>
      <c r="AT102" s="74"/>
      <c r="AU102" s="150"/>
      <c r="AV102" s="149"/>
      <c r="AX102" s="94"/>
    </row>
    <row r="103" spans="2:50" s="67" customFormat="1" x14ac:dyDescent="0.2">
      <c r="B103" s="199"/>
      <c r="C103" s="73"/>
      <c r="D103" s="73"/>
      <c r="E103" s="73"/>
      <c r="F103" s="73"/>
      <c r="G103" s="73"/>
      <c r="H103" s="73"/>
      <c r="I103" s="73"/>
      <c r="J103" s="151"/>
      <c r="R103" s="73"/>
      <c r="S103" s="74"/>
      <c r="T103" s="148"/>
      <c r="U103" s="149"/>
      <c r="W103" s="94"/>
      <c r="Y103" s="199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151"/>
      <c r="AS103" s="73"/>
      <c r="AT103" s="74"/>
      <c r="AU103" s="150"/>
      <c r="AV103" s="149"/>
      <c r="AX103" s="94"/>
    </row>
    <row r="104" spans="2:50" s="67" customFormat="1" x14ac:dyDescent="0.2">
      <c r="B104" s="199"/>
      <c r="C104" s="73"/>
      <c r="D104" s="73"/>
      <c r="E104" s="73"/>
      <c r="F104" s="73"/>
      <c r="G104" s="73"/>
      <c r="H104" s="73"/>
      <c r="I104" s="73"/>
      <c r="J104" s="151"/>
      <c r="R104" s="73"/>
      <c r="S104" s="74"/>
      <c r="T104" s="148"/>
      <c r="U104" s="149"/>
      <c r="W104" s="94"/>
      <c r="Y104" s="199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151"/>
      <c r="AS104" s="73"/>
      <c r="AT104" s="74"/>
      <c r="AU104" s="150"/>
      <c r="AV104" s="149"/>
      <c r="AX104" s="94"/>
    </row>
    <row r="105" spans="2:50" s="67" customFormat="1" x14ac:dyDescent="0.2">
      <c r="B105" s="199"/>
      <c r="C105" s="73"/>
      <c r="D105" s="73"/>
      <c r="E105" s="73"/>
      <c r="F105" s="73"/>
      <c r="G105" s="73"/>
      <c r="H105" s="73"/>
      <c r="I105" s="73"/>
      <c r="J105" s="151"/>
      <c r="R105" s="73"/>
      <c r="S105" s="74"/>
      <c r="T105" s="148"/>
      <c r="U105" s="149"/>
      <c r="W105" s="94"/>
      <c r="Y105" s="199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151"/>
      <c r="AS105" s="73"/>
      <c r="AT105" s="74"/>
      <c r="AU105" s="150"/>
      <c r="AV105" s="149"/>
      <c r="AX105" s="94"/>
    </row>
    <row r="106" spans="2:50" s="67" customFormat="1" x14ac:dyDescent="0.2">
      <c r="B106" s="199"/>
      <c r="C106" s="73"/>
      <c r="D106" s="73"/>
      <c r="E106" s="73"/>
      <c r="F106" s="73"/>
      <c r="G106" s="73"/>
      <c r="H106" s="73"/>
      <c r="I106" s="73"/>
      <c r="J106" s="151"/>
      <c r="R106" s="73"/>
      <c r="S106" s="74"/>
      <c r="T106" s="148"/>
      <c r="U106" s="149"/>
      <c r="W106" s="94"/>
      <c r="Y106" s="199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151"/>
      <c r="AS106" s="73"/>
      <c r="AT106" s="74"/>
      <c r="AU106" s="150"/>
      <c r="AV106" s="149"/>
      <c r="AX106" s="94"/>
    </row>
    <row r="107" spans="2:50" s="67" customFormat="1" x14ac:dyDescent="0.2">
      <c r="B107" s="199"/>
      <c r="C107" s="73"/>
      <c r="D107" s="73"/>
      <c r="E107" s="73"/>
      <c r="F107" s="73"/>
      <c r="G107" s="73"/>
      <c r="H107" s="73"/>
      <c r="I107" s="73"/>
      <c r="J107" s="151"/>
      <c r="R107" s="73"/>
      <c r="S107" s="74"/>
      <c r="T107" s="148"/>
      <c r="U107" s="149"/>
      <c r="W107" s="94"/>
      <c r="Y107" s="199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151"/>
      <c r="AS107" s="73"/>
      <c r="AT107" s="74"/>
      <c r="AU107" s="150"/>
      <c r="AV107" s="149"/>
      <c r="AX107" s="94"/>
    </row>
    <row r="108" spans="2:50" s="67" customFormat="1" x14ac:dyDescent="0.2">
      <c r="B108" s="199"/>
      <c r="C108" s="73"/>
      <c r="D108" s="73"/>
      <c r="E108" s="73"/>
      <c r="F108" s="73"/>
      <c r="G108" s="73"/>
      <c r="H108" s="73"/>
      <c r="I108" s="73"/>
      <c r="J108" s="151"/>
      <c r="R108" s="73"/>
      <c r="S108" s="74"/>
      <c r="T108" s="148"/>
      <c r="U108" s="149"/>
      <c r="W108" s="94"/>
      <c r="Y108" s="199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151"/>
      <c r="AS108" s="73"/>
      <c r="AT108" s="74"/>
      <c r="AU108" s="150"/>
      <c r="AV108" s="149"/>
      <c r="AX108" s="94"/>
    </row>
    <row r="109" spans="2:50" s="67" customFormat="1" x14ac:dyDescent="0.2">
      <c r="B109" s="199"/>
      <c r="C109" s="73"/>
      <c r="D109" s="73"/>
      <c r="E109" s="73"/>
      <c r="F109" s="73"/>
      <c r="G109" s="73"/>
      <c r="H109" s="73"/>
      <c r="I109" s="73"/>
      <c r="J109" s="151"/>
      <c r="R109" s="73"/>
      <c r="S109" s="74"/>
      <c r="T109" s="148"/>
      <c r="U109" s="149"/>
      <c r="W109" s="94"/>
      <c r="Y109" s="199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151"/>
      <c r="AS109" s="73"/>
      <c r="AT109" s="74"/>
      <c r="AU109" s="150"/>
      <c r="AV109" s="149"/>
      <c r="AX109" s="94"/>
    </row>
    <row r="110" spans="2:50" s="67" customFormat="1" x14ac:dyDescent="0.2">
      <c r="B110" s="199"/>
      <c r="C110" s="73"/>
      <c r="D110" s="73"/>
      <c r="E110" s="73"/>
      <c r="F110" s="73"/>
      <c r="G110" s="73"/>
      <c r="H110" s="73"/>
      <c r="I110" s="73"/>
      <c r="J110" s="151"/>
      <c r="R110" s="73"/>
      <c r="S110" s="74"/>
      <c r="T110" s="148"/>
      <c r="U110" s="149"/>
      <c r="W110" s="94"/>
      <c r="Y110" s="199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151"/>
      <c r="AS110" s="73"/>
      <c r="AT110" s="74"/>
      <c r="AU110" s="150"/>
      <c r="AV110" s="149"/>
      <c r="AX110" s="94"/>
    </row>
    <row r="111" spans="2:50" s="67" customFormat="1" x14ac:dyDescent="0.2">
      <c r="B111" s="199"/>
      <c r="C111" s="73"/>
      <c r="D111" s="73"/>
      <c r="E111" s="73"/>
      <c r="F111" s="73"/>
      <c r="G111" s="73"/>
      <c r="H111" s="73"/>
      <c r="I111" s="73"/>
      <c r="J111" s="151"/>
      <c r="R111" s="73"/>
      <c r="S111" s="74"/>
      <c r="T111" s="148"/>
      <c r="U111" s="149"/>
      <c r="W111" s="94"/>
      <c r="Y111" s="199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151"/>
      <c r="AS111" s="73"/>
      <c r="AT111" s="74"/>
      <c r="AU111" s="150"/>
      <c r="AV111" s="149"/>
      <c r="AX111" s="94"/>
    </row>
    <row r="112" spans="2:50" s="67" customFormat="1" x14ac:dyDescent="0.2">
      <c r="B112" s="199"/>
      <c r="C112" s="73"/>
      <c r="D112" s="73"/>
      <c r="E112" s="73"/>
      <c r="F112" s="73"/>
      <c r="G112" s="73"/>
      <c r="H112" s="73"/>
      <c r="I112" s="73"/>
      <c r="J112" s="151"/>
      <c r="R112" s="73"/>
      <c r="S112" s="74"/>
      <c r="T112" s="148"/>
      <c r="U112" s="149"/>
      <c r="W112" s="94"/>
      <c r="Y112" s="199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151"/>
      <c r="AS112" s="73"/>
      <c r="AT112" s="74"/>
      <c r="AU112" s="150"/>
      <c r="AV112" s="149"/>
      <c r="AX112" s="94"/>
    </row>
    <row r="113" spans="2:50" s="67" customFormat="1" x14ac:dyDescent="0.2">
      <c r="B113" s="199"/>
      <c r="C113" s="73"/>
      <c r="D113" s="73"/>
      <c r="E113" s="73"/>
      <c r="F113" s="73"/>
      <c r="G113" s="73"/>
      <c r="H113" s="73"/>
      <c r="I113" s="73"/>
      <c r="J113" s="151"/>
      <c r="R113" s="73"/>
      <c r="S113" s="74"/>
      <c r="T113" s="148"/>
      <c r="U113" s="149"/>
      <c r="W113" s="94"/>
      <c r="Y113" s="199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151"/>
      <c r="AS113" s="73"/>
      <c r="AT113" s="74"/>
      <c r="AU113" s="150"/>
      <c r="AV113" s="149"/>
      <c r="AX113" s="94"/>
    </row>
    <row r="114" spans="2:50" s="67" customFormat="1" x14ac:dyDescent="0.2">
      <c r="B114" s="199"/>
      <c r="C114" s="73"/>
      <c r="D114" s="73"/>
      <c r="E114" s="73"/>
      <c r="F114" s="73"/>
      <c r="G114" s="73"/>
      <c r="H114" s="73"/>
      <c r="I114" s="73"/>
      <c r="J114" s="151"/>
      <c r="R114" s="73"/>
      <c r="S114" s="74"/>
      <c r="T114" s="148"/>
      <c r="U114" s="149"/>
      <c r="W114" s="94"/>
      <c r="Y114" s="199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151"/>
      <c r="AS114" s="73"/>
      <c r="AT114" s="74"/>
      <c r="AU114" s="150"/>
      <c r="AV114" s="149"/>
      <c r="AX114" s="94"/>
    </row>
    <row r="115" spans="2:50" s="67" customFormat="1" x14ac:dyDescent="0.2">
      <c r="B115" s="199"/>
      <c r="C115" s="73"/>
      <c r="D115" s="73"/>
      <c r="E115" s="73"/>
      <c r="F115" s="73"/>
      <c r="G115" s="73"/>
      <c r="H115" s="73"/>
      <c r="I115" s="73"/>
      <c r="J115" s="151"/>
      <c r="R115" s="73"/>
      <c r="S115" s="74"/>
      <c r="T115" s="148"/>
      <c r="U115" s="149"/>
      <c r="W115" s="94"/>
      <c r="Y115" s="199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151"/>
      <c r="AS115" s="73"/>
      <c r="AT115" s="74"/>
      <c r="AU115" s="150"/>
      <c r="AV115" s="149"/>
      <c r="AX115" s="94"/>
    </row>
    <row r="116" spans="2:50" s="67" customFormat="1" x14ac:dyDescent="0.2">
      <c r="B116" s="199"/>
      <c r="C116" s="73"/>
      <c r="D116" s="73"/>
      <c r="E116" s="73"/>
      <c r="F116" s="73"/>
      <c r="G116" s="73"/>
      <c r="H116" s="73"/>
      <c r="I116" s="73"/>
      <c r="J116" s="151"/>
      <c r="R116" s="73"/>
      <c r="S116" s="74"/>
      <c r="T116" s="148"/>
      <c r="U116" s="149"/>
      <c r="W116" s="94"/>
      <c r="Y116" s="199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151"/>
      <c r="AS116" s="73"/>
      <c r="AT116" s="74"/>
      <c r="AU116" s="150"/>
      <c r="AV116" s="149"/>
      <c r="AX116" s="94"/>
    </row>
    <row r="117" spans="2:50" s="67" customFormat="1" x14ac:dyDescent="0.2">
      <c r="B117" s="199"/>
      <c r="C117" s="73"/>
      <c r="D117" s="73"/>
      <c r="E117" s="73"/>
      <c r="F117" s="73"/>
      <c r="G117" s="73"/>
      <c r="H117" s="73"/>
      <c r="I117" s="73"/>
      <c r="J117" s="151"/>
      <c r="R117" s="73"/>
      <c r="S117" s="74"/>
      <c r="T117" s="148"/>
      <c r="U117" s="149"/>
      <c r="W117" s="94"/>
      <c r="Y117" s="199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151"/>
      <c r="AS117" s="73"/>
      <c r="AT117" s="74"/>
      <c r="AU117" s="150"/>
      <c r="AV117" s="149"/>
      <c r="AX117" s="94"/>
    </row>
    <row r="118" spans="2:50" s="67" customFormat="1" x14ac:dyDescent="0.2">
      <c r="B118" s="199"/>
      <c r="C118" s="73"/>
      <c r="D118" s="73"/>
      <c r="E118" s="73"/>
      <c r="F118" s="73"/>
      <c r="G118" s="73"/>
      <c r="H118" s="73"/>
      <c r="I118" s="73"/>
      <c r="J118" s="151"/>
      <c r="R118" s="73"/>
      <c r="S118" s="74"/>
      <c r="T118" s="148"/>
      <c r="U118" s="149"/>
      <c r="W118" s="94"/>
      <c r="Y118" s="199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51"/>
      <c r="AS118" s="73"/>
      <c r="AT118" s="74"/>
      <c r="AU118" s="150"/>
      <c r="AV118" s="149"/>
      <c r="AX118" s="94"/>
    </row>
    <row r="119" spans="2:50" s="67" customFormat="1" x14ac:dyDescent="0.2">
      <c r="B119" s="199"/>
      <c r="C119" s="73"/>
      <c r="D119" s="73"/>
      <c r="E119" s="73"/>
      <c r="F119" s="73"/>
      <c r="G119" s="73"/>
      <c r="H119" s="73"/>
      <c r="I119" s="73"/>
      <c r="J119" s="151"/>
      <c r="R119" s="73"/>
      <c r="S119" s="74"/>
      <c r="T119" s="148"/>
      <c r="U119" s="149"/>
      <c r="W119" s="94"/>
      <c r="Y119" s="199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51"/>
      <c r="AS119" s="73"/>
      <c r="AT119" s="74"/>
      <c r="AU119" s="150"/>
      <c r="AV119" s="149"/>
      <c r="AX119" s="94"/>
    </row>
    <row r="120" spans="2:50" s="67" customFormat="1" x14ac:dyDescent="0.2">
      <c r="B120" s="199"/>
      <c r="C120" s="73"/>
      <c r="D120" s="73"/>
      <c r="E120" s="73"/>
      <c r="F120" s="73"/>
      <c r="G120" s="73"/>
      <c r="H120" s="73"/>
      <c r="I120" s="73"/>
      <c r="J120" s="151"/>
      <c r="R120" s="73"/>
      <c r="S120" s="74"/>
      <c r="T120" s="148"/>
      <c r="U120" s="149"/>
      <c r="W120" s="94"/>
      <c r="Y120" s="199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51"/>
      <c r="AS120" s="73"/>
      <c r="AT120" s="74"/>
      <c r="AU120" s="150"/>
      <c r="AV120" s="149"/>
      <c r="AX120" s="94"/>
    </row>
    <row r="121" spans="2:50" s="67" customFormat="1" x14ac:dyDescent="0.2">
      <c r="B121" s="199"/>
      <c r="C121" s="73"/>
      <c r="D121" s="73"/>
      <c r="E121" s="73"/>
      <c r="F121" s="73"/>
      <c r="G121" s="73"/>
      <c r="H121" s="73"/>
      <c r="I121" s="73"/>
      <c r="J121" s="151"/>
      <c r="R121" s="73"/>
      <c r="S121" s="74"/>
      <c r="T121" s="148"/>
      <c r="U121" s="149"/>
      <c r="W121" s="94"/>
      <c r="Y121" s="199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51"/>
      <c r="AS121" s="73"/>
      <c r="AT121" s="74"/>
      <c r="AU121" s="150"/>
      <c r="AV121" s="149"/>
      <c r="AX121" s="94"/>
    </row>
    <row r="122" spans="2:50" s="67" customFormat="1" x14ac:dyDescent="0.2">
      <c r="B122" s="199"/>
      <c r="C122" s="73"/>
      <c r="D122" s="73"/>
      <c r="E122" s="73"/>
      <c r="F122" s="73"/>
      <c r="G122" s="73"/>
      <c r="H122" s="73"/>
      <c r="I122" s="73"/>
      <c r="J122" s="151"/>
      <c r="R122" s="73"/>
      <c r="S122" s="74"/>
      <c r="T122" s="148"/>
      <c r="U122" s="149"/>
      <c r="W122" s="94"/>
      <c r="Y122" s="199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51"/>
      <c r="AS122" s="73"/>
      <c r="AT122" s="74"/>
      <c r="AU122" s="150"/>
      <c r="AV122" s="149"/>
      <c r="AX122" s="94"/>
    </row>
    <row r="123" spans="2:50" s="67" customFormat="1" x14ac:dyDescent="0.2">
      <c r="B123" s="199"/>
      <c r="C123" s="73"/>
      <c r="D123" s="73"/>
      <c r="E123" s="73"/>
      <c r="F123" s="73"/>
      <c r="G123" s="73"/>
      <c r="H123" s="73"/>
      <c r="I123" s="73"/>
      <c r="J123" s="151"/>
      <c r="R123" s="73"/>
      <c r="S123" s="74"/>
      <c r="T123" s="148"/>
      <c r="U123" s="149"/>
      <c r="W123" s="94"/>
      <c r="Y123" s="199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51"/>
      <c r="AS123" s="73"/>
      <c r="AT123" s="74"/>
      <c r="AU123" s="150"/>
      <c r="AV123" s="149"/>
      <c r="AX123" s="94"/>
    </row>
    <row r="124" spans="2:50" s="67" customFormat="1" x14ac:dyDescent="0.2">
      <c r="B124" s="199"/>
      <c r="C124" s="73"/>
      <c r="D124" s="73"/>
      <c r="E124" s="73"/>
      <c r="F124" s="73"/>
      <c r="G124" s="73"/>
      <c r="H124" s="73"/>
      <c r="I124" s="73"/>
      <c r="J124" s="151"/>
      <c r="R124" s="73"/>
      <c r="S124" s="74"/>
      <c r="T124" s="148"/>
      <c r="U124" s="149"/>
      <c r="W124" s="94"/>
      <c r="Y124" s="199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51"/>
      <c r="AS124" s="73"/>
      <c r="AT124" s="74"/>
      <c r="AU124" s="150"/>
      <c r="AV124" s="149"/>
      <c r="AX124" s="94"/>
    </row>
    <row r="125" spans="2:50" s="67" customFormat="1" x14ac:dyDescent="0.2">
      <c r="B125" s="199"/>
      <c r="C125" s="73"/>
      <c r="D125" s="73"/>
      <c r="E125" s="73"/>
      <c r="F125" s="73"/>
      <c r="G125" s="73"/>
      <c r="H125" s="73"/>
      <c r="I125" s="153"/>
      <c r="J125" s="151"/>
      <c r="R125" s="73"/>
      <c r="S125" s="74"/>
      <c r="T125" s="148"/>
      <c r="U125" s="149"/>
      <c r="W125" s="94"/>
      <c r="Y125" s="199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153"/>
      <c r="AK125" s="151"/>
      <c r="AS125" s="73"/>
      <c r="AT125" s="74"/>
      <c r="AU125" s="150"/>
      <c r="AV125" s="149"/>
      <c r="AX125" s="94"/>
    </row>
    <row r="126" spans="2:50" s="67" customFormat="1" x14ac:dyDescent="0.2">
      <c r="B126" s="199"/>
      <c r="C126" s="73"/>
      <c r="D126" s="73"/>
      <c r="E126" s="73"/>
      <c r="F126" s="73"/>
      <c r="G126" s="73"/>
      <c r="H126" s="73"/>
      <c r="I126" s="153"/>
      <c r="J126" s="151"/>
      <c r="R126" s="73"/>
      <c r="S126" s="74"/>
      <c r="T126" s="148"/>
      <c r="U126" s="149"/>
      <c r="W126" s="94"/>
      <c r="Y126" s="199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153"/>
      <c r="AK126" s="151"/>
      <c r="AS126" s="73"/>
      <c r="AT126" s="74"/>
      <c r="AU126" s="150"/>
      <c r="AV126" s="149"/>
      <c r="AX126" s="94"/>
    </row>
    <row r="127" spans="2:50" s="67" customFormat="1" x14ac:dyDescent="0.2">
      <c r="B127" s="199"/>
      <c r="C127" s="73"/>
      <c r="D127" s="73"/>
      <c r="E127" s="73"/>
      <c r="F127" s="73"/>
      <c r="G127" s="73"/>
      <c r="H127" s="73"/>
      <c r="I127" s="153"/>
      <c r="J127" s="151"/>
      <c r="R127" s="73"/>
      <c r="S127" s="74"/>
      <c r="T127" s="148"/>
      <c r="U127" s="149"/>
      <c r="W127" s="94"/>
      <c r="Y127" s="199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153"/>
      <c r="AK127" s="151"/>
      <c r="AS127" s="73"/>
      <c r="AT127" s="74"/>
      <c r="AU127" s="150"/>
      <c r="AV127" s="149"/>
      <c r="AX127" s="94"/>
    </row>
    <row r="128" spans="2:50" s="67" customFormat="1" x14ac:dyDescent="0.2">
      <c r="B128" s="199"/>
      <c r="C128" s="73"/>
      <c r="D128" s="73"/>
      <c r="E128" s="73"/>
      <c r="F128" s="73"/>
      <c r="G128" s="73"/>
      <c r="H128" s="73"/>
      <c r="I128" s="153"/>
      <c r="J128" s="151"/>
      <c r="R128" s="73"/>
      <c r="S128" s="74"/>
      <c r="T128" s="148"/>
      <c r="U128" s="149"/>
      <c r="W128" s="94"/>
      <c r="Y128" s="199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153"/>
      <c r="AK128" s="151"/>
      <c r="AS128" s="73"/>
      <c r="AT128" s="74"/>
      <c r="AU128" s="150"/>
      <c r="AV128" s="149"/>
      <c r="AX128" s="94"/>
    </row>
    <row r="129" spans="2:50" s="67" customFormat="1" x14ac:dyDescent="0.2">
      <c r="B129" s="199"/>
      <c r="C129" s="73"/>
      <c r="D129" s="73"/>
      <c r="E129" s="73"/>
      <c r="F129" s="73"/>
      <c r="G129" s="73"/>
      <c r="H129" s="73"/>
      <c r="I129" s="153"/>
      <c r="J129" s="151"/>
      <c r="R129" s="73"/>
      <c r="S129" s="74"/>
      <c r="T129" s="148"/>
      <c r="U129" s="149"/>
      <c r="W129" s="94"/>
      <c r="Y129" s="199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153"/>
      <c r="AK129" s="151"/>
      <c r="AS129" s="73"/>
      <c r="AT129" s="74"/>
      <c r="AU129" s="150"/>
      <c r="AV129" s="149"/>
      <c r="AX129" s="94"/>
    </row>
    <row r="130" spans="2:50" s="67" customFormat="1" x14ac:dyDescent="0.2">
      <c r="B130" s="199"/>
      <c r="C130" s="73"/>
      <c r="D130" s="73"/>
      <c r="E130" s="73"/>
      <c r="F130" s="73"/>
      <c r="G130" s="73"/>
      <c r="H130" s="73"/>
      <c r="I130" s="153"/>
      <c r="J130" s="151"/>
      <c r="R130" s="73"/>
      <c r="S130" s="74"/>
      <c r="T130" s="148"/>
      <c r="U130" s="149"/>
      <c r="W130" s="94"/>
      <c r="Y130" s="199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153"/>
      <c r="AK130" s="151"/>
      <c r="AS130" s="73"/>
      <c r="AT130" s="74"/>
      <c r="AU130" s="150"/>
      <c r="AV130" s="149"/>
      <c r="AX130" s="94"/>
    </row>
    <row r="131" spans="2:50" s="67" customFormat="1" x14ac:dyDescent="0.2">
      <c r="B131" s="199"/>
      <c r="C131" s="73"/>
      <c r="D131" s="73"/>
      <c r="E131" s="73"/>
      <c r="F131" s="73"/>
      <c r="G131" s="73"/>
      <c r="H131" s="73"/>
      <c r="I131" s="153"/>
      <c r="J131" s="151"/>
      <c r="R131" s="73"/>
      <c r="S131" s="74"/>
      <c r="T131" s="148"/>
      <c r="U131" s="149"/>
      <c r="W131" s="94"/>
      <c r="Y131" s="199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153"/>
      <c r="AK131" s="151"/>
      <c r="AS131" s="73"/>
      <c r="AT131" s="74"/>
      <c r="AU131" s="150"/>
      <c r="AV131" s="149"/>
      <c r="AX131" s="94"/>
    </row>
    <row r="132" spans="2:50" s="67" customFormat="1" x14ac:dyDescent="0.2">
      <c r="B132" s="199"/>
      <c r="C132" s="73"/>
      <c r="D132" s="73"/>
      <c r="E132" s="73"/>
      <c r="F132" s="73"/>
      <c r="G132" s="73"/>
      <c r="H132" s="73"/>
      <c r="I132" s="153"/>
      <c r="J132" s="151"/>
      <c r="R132" s="73"/>
      <c r="S132" s="74"/>
      <c r="T132" s="148"/>
      <c r="U132" s="149"/>
      <c r="W132" s="94"/>
      <c r="Y132" s="199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153"/>
      <c r="AK132" s="151"/>
      <c r="AS132" s="73"/>
      <c r="AT132" s="74"/>
      <c r="AU132" s="150"/>
      <c r="AV132" s="149"/>
      <c r="AX132" s="94"/>
    </row>
    <row r="133" spans="2:50" s="67" customFormat="1" x14ac:dyDescent="0.2">
      <c r="B133" s="199"/>
      <c r="C133" s="73"/>
      <c r="D133" s="73"/>
      <c r="E133" s="73"/>
      <c r="F133" s="73"/>
      <c r="G133" s="73"/>
      <c r="H133" s="73"/>
      <c r="I133" s="153"/>
      <c r="J133" s="151"/>
      <c r="R133" s="73"/>
      <c r="S133" s="74"/>
      <c r="T133" s="148"/>
      <c r="U133" s="149"/>
      <c r="W133" s="94"/>
      <c r="Y133" s="199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153"/>
      <c r="AK133" s="151"/>
      <c r="AS133" s="73"/>
      <c r="AT133" s="74"/>
      <c r="AU133" s="150"/>
      <c r="AV133" s="149"/>
      <c r="AX133" s="94"/>
    </row>
    <row r="134" spans="2:50" s="67" customFormat="1" x14ac:dyDescent="0.2">
      <c r="B134" s="199"/>
      <c r="C134" s="73"/>
      <c r="D134" s="73"/>
      <c r="E134" s="73"/>
      <c r="F134" s="73"/>
      <c r="G134" s="73"/>
      <c r="H134" s="73"/>
      <c r="I134" s="153"/>
      <c r="J134" s="151"/>
      <c r="R134" s="73"/>
      <c r="S134" s="74"/>
      <c r="T134" s="148"/>
      <c r="U134" s="149"/>
      <c r="W134" s="94"/>
      <c r="Y134" s="199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153"/>
      <c r="AK134" s="151"/>
      <c r="AS134" s="73"/>
      <c r="AT134" s="74"/>
      <c r="AU134" s="150"/>
      <c r="AV134" s="149"/>
      <c r="AX134" s="94"/>
    </row>
    <row r="135" spans="2:50" s="67" customFormat="1" x14ac:dyDescent="0.2">
      <c r="B135" s="199"/>
      <c r="C135" s="73"/>
      <c r="D135" s="73"/>
      <c r="E135" s="73"/>
      <c r="F135" s="73"/>
      <c r="G135" s="73"/>
      <c r="H135" s="73"/>
      <c r="I135" s="153"/>
      <c r="J135" s="151"/>
      <c r="R135" s="73"/>
      <c r="S135" s="74"/>
      <c r="T135" s="148"/>
      <c r="U135" s="149"/>
      <c r="W135" s="94"/>
      <c r="Y135" s="199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153"/>
      <c r="AK135" s="151"/>
      <c r="AS135" s="73"/>
      <c r="AT135" s="74"/>
      <c r="AU135" s="150"/>
      <c r="AV135" s="149"/>
      <c r="AX135" s="94"/>
    </row>
    <row r="136" spans="2:50" s="67" customFormat="1" x14ac:dyDescent="0.2">
      <c r="B136" s="199"/>
      <c r="C136" s="73"/>
      <c r="D136" s="73"/>
      <c r="E136" s="73"/>
      <c r="F136" s="73"/>
      <c r="G136" s="73"/>
      <c r="H136" s="73"/>
      <c r="I136" s="153"/>
      <c r="J136" s="151"/>
      <c r="R136" s="73"/>
      <c r="S136" s="74"/>
      <c r="T136" s="148"/>
      <c r="U136" s="149"/>
      <c r="W136" s="94"/>
      <c r="Y136" s="199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153"/>
      <c r="AK136" s="151"/>
      <c r="AS136" s="73"/>
      <c r="AT136" s="74"/>
      <c r="AU136" s="150"/>
      <c r="AV136" s="149"/>
      <c r="AX136" s="94"/>
    </row>
    <row r="137" spans="2:50" s="67" customFormat="1" x14ac:dyDescent="0.2">
      <c r="B137" s="199"/>
      <c r="C137" s="73"/>
      <c r="D137" s="73"/>
      <c r="E137" s="73"/>
      <c r="F137" s="73"/>
      <c r="G137" s="73"/>
      <c r="H137" s="73"/>
      <c r="I137" s="153"/>
      <c r="J137" s="151"/>
      <c r="R137" s="73"/>
      <c r="S137" s="74"/>
      <c r="T137" s="148"/>
      <c r="U137" s="149"/>
      <c r="W137" s="94"/>
      <c r="Y137" s="199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153"/>
      <c r="AK137" s="151"/>
      <c r="AS137" s="73"/>
      <c r="AT137" s="74"/>
      <c r="AU137" s="150"/>
      <c r="AV137" s="149"/>
      <c r="AX137" s="94"/>
    </row>
    <row r="138" spans="2:50" s="67" customFormat="1" x14ac:dyDescent="0.2">
      <c r="B138" s="199"/>
      <c r="C138" s="73"/>
      <c r="D138" s="73"/>
      <c r="E138" s="73"/>
      <c r="F138" s="73"/>
      <c r="G138" s="73"/>
      <c r="H138" s="73"/>
      <c r="I138" s="153"/>
      <c r="J138" s="151"/>
      <c r="R138" s="73"/>
      <c r="S138" s="74"/>
      <c r="T138" s="148"/>
      <c r="U138" s="149"/>
      <c r="W138" s="94"/>
      <c r="Y138" s="199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153"/>
      <c r="AK138" s="151"/>
      <c r="AS138" s="73"/>
      <c r="AT138" s="74"/>
      <c r="AU138" s="150"/>
      <c r="AV138" s="149"/>
      <c r="AX138" s="94"/>
    </row>
    <row r="139" spans="2:50" s="67" customFormat="1" x14ac:dyDescent="0.2">
      <c r="B139" s="199"/>
      <c r="C139" s="73"/>
      <c r="D139" s="73"/>
      <c r="E139" s="73"/>
      <c r="F139" s="73"/>
      <c r="G139" s="73"/>
      <c r="H139" s="73"/>
      <c r="I139" s="153"/>
      <c r="J139" s="151"/>
      <c r="R139" s="73"/>
      <c r="S139" s="74"/>
      <c r="T139" s="148"/>
      <c r="U139" s="149"/>
      <c r="W139" s="94"/>
      <c r="Y139" s="199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153"/>
      <c r="AK139" s="151"/>
      <c r="AS139" s="73"/>
      <c r="AT139" s="74"/>
      <c r="AU139" s="150"/>
      <c r="AV139" s="149"/>
      <c r="AX139" s="94"/>
    </row>
    <row r="140" spans="2:50" s="67" customFormat="1" x14ac:dyDescent="0.2">
      <c r="B140" s="199"/>
      <c r="C140" s="73"/>
      <c r="D140" s="73"/>
      <c r="E140" s="73"/>
      <c r="F140" s="73"/>
      <c r="G140" s="73"/>
      <c r="H140" s="73"/>
      <c r="I140" s="153"/>
      <c r="J140" s="151"/>
      <c r="R140" s="73"/>
      <c r="S140" s="74"/>
      <c r="T140" s="148"/>
      <c r="U140" s="149"/>
      <c r="W140" s="94"/>
      <c r="Y140" s="199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153"/>
      <c r="AK140" s="151"/>
      <c r="AS140" s="73"/>
      <c r="AT140" s="74"/>
      <c r="AU140" s="150"/>
      <c r="AV140" s="149"/>
      <c r="AX140" s="94"/>
    </row>
    <row r="141" spans="2:50" s="67" customFormat="1" x14ac:dyDescent="0.2">
      <c r="B141" s="199"/>
      <c r="C141" s="73"/>
      <c r="D141" s="73"/>
      <c r="E141" s="73"/>
      <c r="F141" s="73"/>
      <c r="G141" s="73"/>
      <c r="H141" s="73"/>
      <c r="I141" s="153"/>
      <c r="J141" s="151"/>
      <c r="R141" s="73"/>
      <c r="S141" s="74"/>
      <c r="T141" s="148"/>
      <c r="U141" s="149"/>
      <c r="W141" s="94"/>
      <c r="Y141" s="199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153"/>
      <c r="AK141" s="151"/>
      <c r="AS141" s="73"/>
      <c r="AT141" s="74"/>
      <c r="AU141" s="150"/>
      <c r="AV141" s="149"/>
      <c r="AX141" s="94"/>
    </row>
    <row r="142" spans="2:50" s="67" customFormat="1" x14ac:dyDescent="0.2">
      <c r="B142" s="199"/>
      <c r="C142" s="73"/>
      <c r="D142" s="73"/>
      <c r="E142" s="73"/>
      <c r="F142" s="73"/>
      <c r="G142" s="73"/>
      <c r="H142" s="73"/>
      <c r="I142" s="153"/>
      <c r="J142" s="151"/>
      <c r="R142" s="73"/>
      <c r="S142" s="74"/>
      <c r="T142" s="148"/>
      <c r="U142" s="149"/>
      <c r="W142" s="94"/>
      <c r="Y142" s="199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153"/>
      <c r="AK142" s="151"/>
      <c r="AS142" s="73"/>
      <c r="AT142" s="74"/>
      <c r="AU142" s="150"/>
      <c r="AV142" s="149"/>
      <c r="AX142" s="94"/>
    </row>
    <row r="143" spans="2:50" s="67" customFormat="1" x14ac:dyDescent="0.2">
      <c r="B143" s="199"/>
      <c r="C143" s="73"/>
      <c r="D143" s="73"/>
      <c r="E143" s="73"/>
      <c r="F143" s="73"/>
      <c r="G143" s="73"/>
      <c r="H143" s="73"/>
      <c r="I143" s="153"/>
      <c r="J143" s="151"/>
      <c r="R143" s="73"/>
      <c r="S143" s="74"/>
      <c r="T143" s="148"/>
      <c r="U143" s="149"/>
      <c r="W143" s="94"/>
      <c r="Y143" s="199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153"/>
      <c r="AK143" s="151"/>
      <c r="AS143" s="73"/>
      <c r="AT143" s="74"/>
      <c r="AU143" s="150"/>
      <c r="AV143" s="149"/>
      <c r="AX143" s="94"/>
    </row>
    <row r="144" spans="2:50" s="67" customFormat="1" x14ac:dyDescent="0.2">
      <c r="B144" s="199"/>
      <c r="C144" s="73"/>
      <c r="D144" s="73"/>
      <c r="E144" s="73"/>
      <c r="F144" s="73"/>
      <c r="G144" s="73"/>
      <c r="H144" s="73"/>
      <c r="I144" s="153"/>
      <c r="J144" s="151"/>
      <c r="R144" s="73"/>
      <c r="S144" s="74"/>
      <c r="T144" s="148"/>
      <c r="U144" s="149"/>
      <c r="W144" s="94"/>
      <c r="Y144" s="199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153"/>
      <c r="AK144" s="151"/>
      <c r="AS144" s="73"/>
      <c r="AT144" s="74"/>
      <c r="AU144" s="150"/>
      <c r="AV144" s="149"/>
      <c r="AX144" s="94"/>
    </row>
    <row r="145" spans="2:50" s="67" customFormat="1" x14ac:dyDescent="0.2">
      <c r="B145" s="199"/>
      <c r="C145" s="73"/>
      <c r="D145" s="154" t="s">
        <v>40</v>
      </c>
      <c r="E145" s="73"/>
      <c r="F145" s="6"/>
      <c r="G145" s="6"/>
      <c r="H145" s="73"/>
      <c r="I145" s="153"/>
      <c r="J145" s="151"/>
      <c r="R145" s="73"/>
      <c r="S145" s="74"/>
      <c r="T145" s="148"/>
      <c r="U145" s="149"/>
      <c r="W145" s="94"/>
      <c r="Y145" s="199"/>
      <c r="Z145" s="73"/>
      <c r="AA145" s="154" t="s">
        <v>40</v>
      </c>
      <c r="AB145" s="73"/>
      <c r="AC145" s="6"/>
      <c r="AD145" s="6"/>
      <c r="AE145" s="6"/>
      <c r="AF145" s="6"/>
      <c r="AG145" s="6"/>
      <c r="AH145" s="6"/>
      <c r="AI145" s="73"/>
      <c r="AJ145" s="153"/>
      <c r="AK145" s="151"/>
      <c r="AS145" s="73"/>
      <c r="AT145" s="74"/>
      <c r="AU145" s="150"/>
      <c r="AV145" s="149"/>
      <c r="AX145" s="94"/>
    </row>
    <row r="146" spans="2:50" s="67" customFormat="1" x14ac:dyDescent="0.2">
      <c r="B146" s="199"/>
      <c r="C146" s="73"/>
      <c r="D146" s="7"/>
      <c r="E146" s="155" t="s">
        <v>19</v>
      </c>
      <c r="F146" s="155" t="s">
        <v>20</v>
      </c>
      <c r="G146" s="8" t="s">
        <v>21</v>
      </c>
      <c r="H146" s="73"/>
      <c r="I146" s="153"/>
      <c r="J146" s="151"/>
      <c r="R146" s="73"/>
      <c r="S146" s="74"/>
      <c r="T146" s="148"/>
      <c r="U146" s="149"/>
      <c r="W146" s="94"/>
      <c r="Y146" s="199"/>
      <c r="Z146" s="73"/>
      <c r="AA146" s="7"/>
      <c r="AB146" s="155" t="s">
        <v>19</v>
      </c>
      <c r="AC146" s="155" t="s">
        <v>20</v>
      </c>
      <c r="AD146" s="155"/>
      <c r="AE146" s="155"/>
      <c r="AF146" s="155"/>
      <c r="AG146" s="155"/>
      <c r="AH146" s="8" t="s">
        <v>21</v>
      </c>
      <c r="AI146" s="73"/>
      <c r="AJ146" s="153"/>
      <c r="AK146" s="151"/>
      <c r="AS146" s="73"/>
      <c r="AT146" s="74"/>
      <c r="AU146" s="150"/>
      <c r="AV146" s="149"/>
      <c r="AX146" s="94"/>
    </row>
    <row r="147" spans="2:50" s="67" customFormat="1" x14ac:dyDescent="0.2">
      <c r="B147" s="199"/>
      <c r="C147" s="73"/>
      <c r="D147" s="156" t="s">
        <v>0</v>
      </c>
      <c r="E147" s="157">
        <v>57</v>
      </c>
      <c r="F147" s="158">
        <v>-23</v>
      </c>
      <c r="G147" s="159">
        <v>-27</v>
      </c>
      <c r="H147" s="73"/>
      <c r="I147" s="153"/>
      <c r="J147" s="151"/>
      <c r="R147" s="73"/>
      <c r="S147" s="74"/>
      <c r="T147" s="148"/>
      <c r="U147" s="149"/>
      <c r="W147" s="94"/>
      <c r="Y147" s="199"/>
      <c r="Z147" s="73"/>
      <c r="AA147" s="156" t="s">
        <v>0</v>
      </c>
      <c r="AB147" s="157">
        <v>57</v>
      </c>
      <c r="AC147" s="158">
        <v>-23</v>
      </c>
      <c r="AD147" s="158"/>
      <c r="AE147" s="158"/>
      <c r="AF147" s="158"/>
      <c r="AG147" s="158"/>
      <c r="AH147" s="159">
        <v>-27</v>
      </c>
      <c r="AI147" s="73"/>
      <c r="AJ147" s="153"/>
      <c r="AK147" s="151"/>
      <c r="AS147" s="73"/>
      <c r="AT147" s="74"/>
      <c r="AU147" s="150"/>
      <c r="AV147" s="149"/>
      <c r="AX147" s="94"/>
    </row>
    <row r="148" spans="2:50" s="67" customFormat="1" x14ac:dyDescent="0.2">
      <c r="B148" s="199"/>
      <c r="C148" s="73"/>
      <c r="D148" s="160" t="s">
        <v>1</v>
      </c>
      <c r="E148" s="161">
        <v>54</v>
      </c>
      <c r="F148" s="162">
        <v>44</v>
      </c>
      <c r="G148" s="163">
        <v>-1</v>
      </c>
      <c r="H148" s="73"/>
      <c r="I148" s="153"/>
      <c r="J148" s="151"/>
      <c r="R148" s="73"/>
      <c r="S148" s="74"/>
      <c r="T148" s="148"/>
      <c r="U148" s="149"/>
      <c r="W148" s="94"/>
      <c r="Y148" s="199"/>
      <c r="Z148" s="73"/>
      <c r="AA148" s="160" t="s">
        <v>1</v>
      </c>
      <c r="AB148" s="161">
        <v>54</v>
      </c>
      <c r="AC148" s="162">
        <v>44</v>
      </c>
      <c r="AD148" s="162"/>
      <c r="AE148" s="162"/>
      <c r="AF148" s="162"/>
      <c r="AG148" s="162"/>
      <c r="AH148" s="163">
        <v>-1</v>
      </c>
      <c r="AI148" s="73"/>
      <c r="AJ148" s="153"/>
      <c r="AK148" s="151"/>
      <c r="AS148" s="73"/>
      <c r="AT148" s="74"/>
      <c r="AU148" s="150"/>
      <c r="AV148" s="149"/>
      <c r="AX148" s="94"/>
    </row>
    <row r="149" spans="2:50" s="67" customFormat="1" x14ac:dyDescent="0.2">
      <c r="B149" s="199"/>
      <c r="C149" s="73"/>
      <c r="D149" s="160" t="s">
        <v>2</v>
      </c>
      <c r="E149" s="161">
        <v>78</v>
      </c>
      <c r="F149" s="162">
        <v>-3</v>
      </c>
      <c r="G149" s="163">
        <v>58</v>
      </c>
      <c r="H149" s="73"/>
      <c r="I149" s="153"/>
      <c r="J149" s="151"/>
      <c r="R149" s="73"/>
      <c r="S149" s="74"/>
      <c r="T149" s="148"/>
      <c r="U149" s="149"/>
      <c r="W149" s="94"/>
      <c r="Y149" s="199"/>
      <c r="Z149" s="73"/>
      <c r="AA149" s="160" t="s">
        <v>2</v>
      </c>
      <c r="AB149" s="161">
        <v>78</v>
      </c>
      <c r="AC149" s="162">
        <v>-3</v>
      </c>
      <c r="AD149" s="162"/>
      <c r="AE149" s="162"/>
      <c r="AF149" s="162"/>
      <c r="AG149" s="162"/>
      <c r="AH149" s="163">
        <v>58</v>
      </c>
      <c r="AI149" s="73"/>
      <c r="AJ149" s="153"/>
      <c r="AK149" s="151"/>
      <c r="AS149" s="73"/>
      <c r="AT149" s="74"/>
      <c r="AU149" s="150"/>
      <c r="AV149" s="149"/>
      <c r="AX149" s="94"/>
    </row>
    <row r="150" spans="2:50" s="67" customFormat="1" x14ac:dyDescent="0.2">
      <c r="B150" s="199"/>
      <c r="C150" s="73"/>
      <c r="D150" s="160" t="s">
        <v>39</v>
      </c>
      <c r="E150" s="161">
        <v>36</v>
      </c>
      <c r="F150" s="162">
        <v>1</v>
      </c>
      <c r="G150" s="163">
        <v>4</v>
      </c>
      <c r="H150" s="73"/>
      <c r="I150" s="153"/>
      <c r="J150" s="151"/>
      <c r="R150" s="73"/>
      <c r="S150" s="74"/>
      <c r="T150" s="148"/>
      <c r="U150" s="149"/>
      <c r="W150" s="94"/>
      <c r="Y150" s="199"/>
      <c r="Z150" s="73"/>
      <c r="AA150" s="160" t="s">
        <v>39</v>
      </c>
      <c r="AB150" s="161">
        <v>36</v>
      </c>
      <c r="AC150" s="162">
        <v>1</v>
      </c>
      <c r="AD150" s="162"/>
      <c r="AE150" s="162"/>
      <c r="AF150" s="162"/>
      <c r="AG150" s="162"/>
      <c r="AH150" s="163">
        <v>4</v>
      </c>
      <c r="AI150" s="73"/>
      <c r="AJ150" s="153"/>
      <c r="AK150" s="151"/>
      <c r="AS150" s="73"/>
      <c r="AT150" s="74"/>
      <c r="AU150" s="150"/>
      <c r="AV150" s="149"/>
      <c r="AX150" s="94"/>
    </row>
    <row r="151" spans="2:50" s="67" customFormat="1" x14ac:dyDescent="0.2">
      <c r="B151" s="199"/>
      <c r="C151" s="73"/>
      <c r="D151" s="160" t="s">
        <v>25</v>
      </c>
      <c r="E151" s="161">
        <v>52</v>
      </c>
      <c r="F151" s="162">
        <v>41</v>
      </c>
      <c r="G151" s="163">
        <v>25</v>
      </c>
      <c r="H151" s="73"/>
      <c r="I151" s="153"/>
      <c r="J151" s="151"/>
      <c r="R151" s="73"/>
      <c r="S151" s="74"/>
      <c r="T151" s="148"/>
      <c r="U151" s="149"/>
      <c r="W151" s="94"/>
      <c r="Y151" s="199"/>
      <c r="Z151" s="73"/>
      <c r="AA151" s="160" t="s">
        <v>25</v>
      </c>
      <c r="AB151" s="161">
        <v>52</v>
      </c>
      <c r="AC151" s="162">
        <v>41</v>
      </c>
      <c r="AD151" s="162"/>
      <c r="AE151" s="162"/>
      <c r="AF151" s="162"/>
      <c r="AG151" s="162"/>
      <c r="AH151" s="163">
        <v>25</v>
      </c>
      <c r="AI151" s="73"/>
      <c r="AJ151" s="153"/>
      <c r="AK151" s="151"/>
      <c r="AS151" s="73"/>
      <c r="AT151" s="74"/>
      <c r="AU151" s="150"/>
      <c r="AV151" s="149"/>
      <c r="AX151" s="94"/>
    </row>
    <row r="152" spans="2:50" s="67" customFormat="1" x14ac:dyDescent="0.2">
      <c r="B152" s="199"/>
      <c r="C152" s="73"/>
      <c r="D152" s="160" t="s">
        <v>22</v>
      </c>
      <c r="E152" s="161">
        <v>53</v>
      </c>
      <c r="F152" s="162">
        <v>-34</v>
      </c>
      <c r="G152" s="163">
        <v>17</v>
      </c>
      <c r="H152" s="73"/>
      <c r="I152" s="153"/>
      <c r="J152" s="151"/>
      <c r="R152" s="73"/>
      <c r="S152" s="74"/>
      <c r="T152" s="148"/>
      <c r="U152" s="149"/>
      <c r="W152" s="94"/>
      <c r="Y152" s="199"/>
      <c r="Z152" s="73"/>
      <c r="AA152" s="160" t="s">
        <v>22</v>
      </c>
      <c r="AB152" s="161">
        <v>53</v>
      </c>
      <c r="AC152" s="162">
        <v>-34</v>
      </c>
      <c r="AD152" s="162"/>
      <c r="AE152" s="162"/>
      <c r="AF152" s="162"/>
      <c r="AG152" s="162"/>
      <c r="AH152" s="163">
        <v>17</v>
      </c>
      <c r="AI152" s="73"/>
      <c r="AJ152" s="153"/>
      <c r="AK152" s="151"/>
      <c r="AS152" s="73"/>
      <c r="AT152" s="74"/>
      <c r="AU152" s="150"/>
      <c r="AV152" s="149"/>
      <c r="AX152" s="94"/>
    </row>
    <row r="153" spans="2:50" s="67" customFormat="1" x14ac:dyDescent="0.2">
      <c r="B153" s="199"/>
      <c r="C153" s="73"/>
      <c r="D153" s="160" t="s">
        <v>21</v>
      </c>
      <c r="E153" s="161">
        <v>41</v>
      </c>
      <c r="F153" s="162">
        <v>7</v>
      </c>
      <c r="G153" s="163">
        <v>-22</v>
      </c>
      <c r="H153" s="73"/>
      <c r="I153" s="153"/>
      <c r="J153" s="151"/>
      <c r="R153" s="73"/>
      <c r="S153" s="74"/>
      <c r="T153" s="148"/>
      <c r="U153" s="149"/>
      <c r="W153" s="94"/>
      <c r="Y153" s="199"/>
      <c r="Z153" s="73"/>
      <c r="AA153" s="160" t="s">
        <v>21</v>
      </c>
      <c r="AB153" s="161">
        <v>41</v>
      </c>
      <c r="AC153" s="162">
        <v>7</v>
      </c>
      <c r="AD153" s="162"/>
      <c r="AE153" s="162"/>
      <c r="AF153" s="162"/>
      <c r="AG153" s="162"/>
      <c r="AH153" s="163">
        <v>-22</v>
      </c>
      <c r="AI153" s="73"/>
      <c r="AJ153" s="153"/>
      <c r="AK153" s="151"/>
      <c r="AS153" s="73"/>
      <c r="AT153" s="74"/>
      <c r="AU153" s="150"/>
      <c r="AV153" s="149"/>
      <c r="AX153" s="94"/>
    </row>
    <row r="154" spans="2:50" s="67" customFormat="1" x14ac:dyDescent="0.2">
      <c r="B154" s="199"/>
      <c r="C154" s="73"/>
      <c r="D154" s="160" t="s">
        <v>41</v>
      </c>
      <c r="E154" s="161">
        <v>34</v>
      </c>
      <c r="F154" s="162">
        <v>1</v>
      </c>
      <c r="G154" s="163">
        <v>2</v>
      </c>
      <c r="H154" s="73"/>
      <c r="I154" s="153"/>
      <c r="J154" s="151"/>
      <c r="R154" s="73"/>
      <c r="S154" s="74"/>
      <c r="T154" s="148"/>
      <c r="U154" s="149"/>
      <c r="W154" s="94"/>
      <c r="Y154" s="199"/>
      <c r="Z154" s="73"/>
      <c r="AA154" s="160" t="s">
        <v>41</v>
      </c>
      <c r="AB154" s="161">
        <v>34</v>
      </c>
      <c r="AC154" s="162">
        <v>1</v>
      </c>
      <c r="AD154" s="162"/>
      <c r="AE154" s="162"/>
      <c r="AF154" s="162"/>
      <c r="AG154" s="162"/>
      <c r="AH154" s="163">
        <v>2</v>
      </c>
      <c r="AI154" s="73"/>
      <c r="AJ154" s="153"/>
      <c r="AK154" s="151"/>
      <c r="AS154" s="73"/>
      <c r="AT154" s="74"/>
      <c r="AU154" s="150"/>
      <c r="AV154" s="149"/>
      <c r="AX154" s="94"/>
    </row>
    <row r="155" spans="2:50" s="67" customFormat="1" ht="22.5" x14ac:dyDescent="0.2">
      <c r="B155" s="199"/>
      <c r="C155" s="73"/>
      <c r="D155" s="9" t="s">
        <v>26</v>
      </c>
      <c r="E155" s="164">
        <v>82</v>
      </c>
      <c r="F155" s="165">
        <v>0</v>
      </c>
      <c r="G155" s="166">
        <v>3</v>
      </c>
      <c r="H155" s="73"/>
      <c r="I155" s="153"/>
      <c r="J155" s="151"/>
      <c r="R155" s="73"/>
      <c r="S155" s="74"/>
      <c r="T155" s="148"/>
      <c r="U155" s="149"/>
      <c r="W155" s="94"/>
      <c r="Y155" s="199"/>
      <c r="Z155" s="73"/>
      <c r="AA155" s="9" t="s">
        <v>26</v>
      </c>
      <c r="AB155" s="164">
        <v>82</v>
      </c>
      <c r="AC155" s="165">
        <v>0</v>
      </c>
      <c r="AD155" s="165"/>
      <c r="AE155" s="165"/>
      <c r="AF155" s="165"/>
      <c r="AG155" s="165"/>
      <c r="AH155" s="166">
        <v>3</v>
      </c>
      <c r="AI155" s="73"/>
      <c r="AJ155" s="153"/>
      <c r="AK155" s="151"/>
      <c r="AS155" s="73"/>
      <c r="AT155" s="74"/>
      <c r="AU155" s="150"/>
      <c r="AV155" s="149"/>
      <c r="AX155" s="94"/>
    </row>
    <row r="156" spans="2:50" s="67" customFormat="1" x14ac:dyDescent="0.2">
      <c r="B156" s="199"/>
      <c r="C156" s="73"/>
      <c r="D156" s="73"/>
      <c r="E156" s="73"/>
      <c r="F156" s="73"/>
      <c r="G156" s="73"/>
      <c r="H156" s="73"/>
      <c r="I156" s="153"/>
      <c r="J156" s="151"/>
      <c r="R156" s="73"/>
      <c r="S156" s="74"/>
      <c r="T156" s="148"/>
      <c r="U156" s="149"/>
      <c r="W156" s="94"/>
      <c r="Y156" s="199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153"/>
      <c r="AK156" s="151"/>
      <c r="AS156" s="73"/>
      <c r="AT156" s="74"/>
      <c r="AU156" s="150"/>
      <c r="AV156" s="149"/>
      <c r="AX156" s="94"/>
    </row>
    <row r="157" spans="2:50" s="67" customFormat="1" x14ac:dyDescent="0.2">
      <c r="B157" s="199"/>
      <c r="C157" s="73"/>
      <c r="D157" s="73"/>
      <c r="E157" s="73"/>
      <c r="F157" s="73"/>
      <c r="G157" s="73"/>
      <c r="H157" s="73"/>
      <c r="I157" s="153"/>
      <c r="J157" s="151"/>
      <c r="R157" s="73"/>
      <c r="S157" s="74"/>
      <c r="T157" s="148"/>
      <c r="U157" s="149"/>
      <c r="W157" s="94"/>
      <c r="Y157" s="199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153"/>
      <c r="AK157" s="151"/>
      <c r="AS157" s="73"/>
      <c r="AT157" s="74"/>
      <c r="AU157" s="150"/>
      <c r="AV157" s="149"/>
      <c r="AX157" s="94"/>
    </row>
    <row r="158" spans="2:50" s="67" customFormat="1" x14ac:dyDescent="0.2">
      <c r="B158" s="199"/>
      <c r="C158" s="73"/>
      <c r="D158" s="73"/>
      <c r="E158" s="73"/>
      <c r="F158" s="73"/>
      <c r="G158" s="73"/>
      <c r="H158" s="73"/>
      <c r="I158" s="153"/>
      <c r="J158" s="151"/>
      <c r="R158" s="73"/>
      <c r="S158" s="74"/>
      <c r="T158" s="148"/>
      <c r="U158" s="149"/>
      <c r="W158" s="94"/>
      <c r="Y158" s="199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153"/>
      <c r="AK158" s="151"/>
      <c r="AS158" s="73"/>
      <c r="AT158" s="74"/>
      <c r="AU158" s="150"/>
      <c r="AV158" s="149"/>
      <c r="AX158" s="94"/>
    </row>
    <row r="159" spans="2:50" s="67" customFormat="1" x14ac:dyDescent="0.2">
      <c r="B159" s="199"/>
      <c r="C159" s="73"/>
      <c r="D159" s="73"/>
      <c r="E159" s="73"/>
      <c r="F159" s="73"/>
      <c r="G159" s="73"/>
      <c r="H159" s="73"/>
      <c r="I159" s="153"/>
      <c r="J159" s="151"/>
      <c r="R159" s="73"/>
      <c r="S159" s="74"/>
      <c r="T159" s="148"/>
      <c r="U159" s="149"/>
      <c r="W159" s="94"/>
      <c r="Y159" s="199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153"/>
      <c r="AK159" s="151"/>
      <c r="AS159" s="73"/>
      <c r="AT159" s="74"/>
      <c r="AU159" s="150"/>
      <c r="AV159" s="149"/>
      <c r="AX159" s="94"/>
    </row>
    <row r="160" spans="2:50" s="67" customFormat="1" x14ac:dyDescent="0.2">
      <c r="B160" s="199"/>
      <c r="C160" s="73"/>
      <c r="D160" s="73"/>
      <c r="E160" s="73"/>
      <c r="F160" s="73"/>
      <c r="G160" s="73"/>
      <c r="H160" s="73"/>
      <c r="I160" s="153"/>
      <c r="J160" s="151"/>
      <c r="R160" s="73"/>
      <c r="S160" s="74"/>
      <c r="T160" s="148"/>
      <c r="U160" s="149"/>
      <c r="W160" s="94"/>
      <c r="Y160" s="199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153"/>
      <c r="AK160" s="151"/>
      <c r="AS160" s="73"/>
      <c r="AT160" s="74"/>
      <c r="AU160" s="150"/>
      <c r="AV160" s="149"/>
      <c r="AX160" s="94"/>
    </row>
    <row r="161" spans="2:50" s="67" customFormat="1" x14ac:dyDescent="0.2">
      <c r="B161" s="199"/>
      <c r="C161" s="73"/>
      <c r="D161" s="73"/>
      <c r="E161" s="73"/>
      <c r="F161" s="73"/>
      <c r="G161" s="73"/>
      <c r="H161" s="73"/>
      <c r="I161" s="153"/>
      <c r="J161" s="151"/>
      <c r="R161" s="73"/>
      <c r="S161" s="74"/>
      <c r="T161" s="148"/>
      <c r="U161" s="149"/>
      <c r="W161" s="94"/>
      <c r="Y161" s="199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153"/>
      <c r="AK161" s="151"/>
      <c r="AS161" s="73"/>
      <c r="AT161" s="74"/>
      <c r="AU161" s="150"/>
      <c r="AV161" s="149"/>
      <c r="AX161" s="94"/>
    </row>
    <row r="162" spans="2:50" s="67" customFormat="1" x14ac:dyDescent="0.2">
      <c r="B162" s="199"/>
      <c r="C162" s="73"/>
      <c r="D162" s="73"/>
      <c r="E162" s="73"/>
      <c r="F162" s="73"/>
      <c r="G162" s="73"/>
      <c r="H162" s="73"/>
      <c r="I162" s="153"/>
      <c r="J162" s="151"/>
      <c r="R162" s="73"/>
      <c r="S162" s="74"/>
      <c r="T162" s="148"/>
      <c r="U162" s="149"/>
      <c r="W162" s="94"/>
      <c r="Y162" s="199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153"/>
      <c r="AK162" s="151"/>
      <c r="AS162" s="73"/>
      <c r="AT162" s="74"/>
      <c r="AU162" s="150"/>
      <c r="AV162" s="149"/>
      <c r="AX162" s="94"/>
    </row>
    <row r="163" spans="2:50" s="67" customFormat="1" x14ac:dyDescent="0.2">
      <c r="B163" s="199"/>
      <c r="C163" s="73"/>
      <c r="D163" s="73"/>
      <c r="E163" s="73"/>
      <c r="F163" s="73"/>
      <c r="G163" s="73"/>
      <c r="H163" s="73"/>
      <c r="I163" s="153"/>
      <c r="J163" s="151"/>
      <c r="R163" s="73"/>
      <c r="S163" s="74"/>
      <c r="T163" s="148"/>
      <c r="U163" s="149"/>
      <c r="W163" s="94"/>
      <c r="Y163" s="199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153"/>
      <c r="AK163" s="151"/>
      <c r="AS163" s="73"/>
      <c r="AT163" s="74"/>
      <c r="AU163" s="150"/>
      <c r="AV163" s="149"/>
      <c r="AX163" s="94"/>
    </row>
    <row r="164" spans="2:50" s="67" customFormat="1" x14ac:dyDescent="0.2">
      <c r="B164" s="199"/>
      <c r="C164" s="73"/>
      <c r="D164" s="73"/>
      <c r="E164" s="73"/>
      <c r="F164" s="73"/>
      <c r="G164" s="73"/>
      <c r="H164" s="73"/>
      <c r="I164" s="153"/>
      <c r="J164" s="151"/>
      <c r="R164" s="73"/>
      <c r="S164" s="74"/>
      <c r="T164" s="148"/>
      <c r="U164" s="149"/>
      <c r="W164" s="94"/>
      <c r="Y164" s="199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153"/>
      <c r="AK164" s="151"/>
      <c r="AS164" s="73"/>
      <c r="AT164" s="74"/>
      <c r="AU164" s="150"/>
      <c r="AV164" s="149"/>
      <c r="AX164" s="94"/>
    </row>
    <row r="165" spans="2:50" s="67" customFormat="1" x14ac:dyDescent="0.2">
      <c r="B165" s="199"/>
      <c r="C165" s="73"/>
      <c r="D165" s="73"/>
      <c r="E165" s="73"/>
      <c r="F165" s="73"/>
      <c r="G165" s="73"/>
      <c r="H165" s="73"/>
      <c r="I165" s="153"/>
      <c r="J165" s="151"/>
      <c r="R165" s="73"/>
      <c r="S165" s="74"/>
      <c r="T165" s="148"/>
      <c r="U165" s="149"/>
      <c r="W165" s="94"/>
      <c r="Y165" s="199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153"/>
      <c r="AK165" s="151"/>
      <c r="AS165" s="73"/>
      <c r="AT165" s="74"/>
      <c r="AU165" s="150"/>
      <c r="AV165" s="149"/>
      <c r="AX165" s="94"/>
    </row>
    <row r="166" spans="2:50" s="67" customFormat="1" x14ac:dyDescent="0.2">
      <c r="B166" s="199"/>
      <c r="C166" s="73"/>
      <c r="D166" s="73"/>
      <c r="E166" s="73"/>
      <c r="F166" s="73"/>
      <c r="G166" s="73"/>
      <c r="H166" s="73"/>
      <c r="I166" s="153"/>
      <c r="J166" s="151"/>
      <c r="R166" s="73"/>
      <c r="S166" s="74"/>
      <c r="T166" s="148"/>
      <c r="U166" s="149"/>
      <c r="W166" s="94"/>
      <c r="Y166" s="199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153"/>
      <c r="AK166" s="151"/>
      <c r="AS166" s="73"/>
      <c r="AT166" s="74"/>
      <c r="AU166" s="150"/>
      <c r="AV166" s="149"/>
      <c r="AX166" s="94"/>
    </row>
    <row r="167" spans="2:50" s="67" customFormat="1" x14ac:dyDescent="0.2">
      <c r="B167" s="199"/>
      <c r="C167" s="73"/>
      <c r="D167" s="73"/>
      <c r="E167" s="73"/>
      <c r="F167" s="73"/>
      <c r="G167" s="73"/>
      <c r="H167" s="73"/>
      <c r="I167" s="153"/>
      <c r="J167" s="151"/>
      <c r="R167" s="73"/>
      <c r="S167" s="74"/>
      <c r="T167" s="148"/>
      <c r="U167" s="149"/>
      <c r="W167" s="94"/>
      <c r="Y167" s="199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153"/>
      <c r="AK167" s="151"/>
      <c r="AS167" s="73"/>
      <c r="AT167" s="74"/>
      <c r="AU167" s="150"/>
      <c r="AV167" s="149"/>
      <c r="AX167" s="94"/>
    </row>
    <row r="168" spans="2:50" s="67" customFormat="1" x14ac:dyDescent="0.2">
      <c r="B168" s="199"/>
      <c r="C168" s="73"/>
      <c r="D168" s="73"/>
      <c r="E168" s="73"/>
      <c r="F168" s="73"/>
      <c r="G168" s="73"/>
      <c r="H168" s="73"/>
      <c r="I168" s="153"/>
      <c r="J168" s="151"/>
      <c r="R168" s="73"/>
      <c r="S168" s="74"/>
      <c r="T168" s="148"/>
      <c r="U168" s="149"/>
      <c r="W168" s="94"/>
      <c r="Y168" s="199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153"/>
      <c r="AK168" s="151"/>
      <c r="AS168" s="73"/>
      <c r="AT168" s="74"/>
      <c r="AU168" s="150"/>
      <c r="AV168" s="149"/>
      <c r="AX168" s="94"/>
    </row>
    <row r="169" spans="2:50" s="67" customFormat="1" x14ac:dyDescent="0.2">
      <c r="B169" s="199"/>
      <c r="C169" s="73"/>
      <c r="D169" s="73"/>
      <c r="E169" s="73"/>
      <c r="F169" s="73"/>
      <c r="G169" s="73"/>
      <c r="H169" s="73"/>
      <c r="I169" s="153"/>
      <c r="J169" s="151"/>
      <c r="R169" s="73"/>
      <c r="S169" s="74"/>
      <c r="T169" s="148"/>
      <c r="U169" s="149"/>
      <c r="W169" s="94"/>
      <c r="Y169" s="199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153"/>
      <c r="AK169" s="151"/>
      <c r="AS169" s="73"/>
      <c r="AT169" s="74"/>
      <c r="AU169" s="150"/>
      <c r="AV169" s="149"/>
      <c r="AX169" s="94"/>
    </row>
    <row r="170" spans="2:50" s="67" customFormat="1" x14ac:dyDescent="0.2">
      <c r="B170" s="199"/>
      <c r="C170" s="73"/>
      <c r="D170" s="73"/>
      <c r="E170" s="73"/>
      <c r="F170" s="73"/>
      <c r="G170" s="73"/>
      <c r="H170" s="73"/>
      <c r="I170" s="153"/>
      <c r="J170" s="151"/>
      <c r="R170" s="73"/>
      <c r="S170" s="74"/>
      <c r="T170" s="148"/>
      <c r="U170" s="149"/>
      <c r="W170" s="94"/>
      <c r="Y170" s="199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153"/>
      <c r="AK170" s="151"/>
      <c r="AS170" s="73"/>
      <c r="AT170" s="74"/>
      <c r="AU170" s="150"/>
      <c r="AV170" s="149"/>
      <c r="AX170" s="94"/>
    </row>
    <row r="171" spans="2:50" s="67" customFormat="1" x14ac:dyDescent="0.2">
      <c r="B171" s="199"/>
      <c r="C171" s="73"/>
      <c r="D171" s="73"/>
      <c r="E171" s="73"/>
      <c r="F171" s="73"/>
      <c r="G171" s="73"/>
      <c r="H171" s="73"/>
      <c r="I171" s="153"/>
      <c r="J171" s="151"/>
      <c r="R171" s="73"/>
      <c r="S171" s="74"/>
      <c r="T171" s="148"/>
      <c r="U171" s="149"/>
      <c r="W171" s="94"/>
      <c r="Y171" s="199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153"/>
      <c r="AK171" s="151"/>
      <c r="AS171" s="73"/>
      <c r="AT171" s="74"/>
      <c r="AU171" s="150"/>
      <c r="AV171" s="149"/>
      <c r="AX171" s="94"/>
    </row>
    <row r="172" spans="2:50" s="67" customFormat="1" x14ac:dyDescent="0.2">
      <c r="B172" s="199"/>
      <c r="C172" s="73"/>
      <c r="D172" s="73"/>
      <c r="E172" s="73"/>
      <c r="F172" s="73"/>
      <c r="G172" s="73"/>
      <c r="H172" s="73"/>
      <c r="I172" s="153"/>
      <c r="J172" s="151"/>
      <c r="R172" s="73"/>
      <c r="S172" s="74"/>
      <c r="T172" s="148"/>
      <c r="U172" s="149"/>
      <c r="W172" s="94"/>
      <c r="Y172" s="199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153"/>
      <c r="AK172" s="151"/>
      <c r="AS172" s="73"/>
      <c r="AT172" s="74"/>
      <c r="AU172" s="150"/>
      <c r="AV172" s="149"/>
      <c r="AX172" s="94"/>
    </row>
    <row r="173" spans="2:50" s="67" customFormat="1" x14ac:dyDescent="0.2">
      <c r="B173" s="199"/>
      <c r="C173" s="73"/>
      <c r="D173" s="73"/>
      <c r="E173" s="73"/>
      <c r="F173" s="73"/>
      <c r="G173" s="73"/>
      <c r="H173" s="73"/>
      <c r="I173" s="153"/>
      <c r="J173" s="151"/>
      <c r="R173" s="73"/>
      <c r="S173" s="74"/>
      <c r="T173" s="148"/>
      <c r="U173" s="149"/>
      <c r="W173" s="94"/>
      <c r="Y173" s="199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153"/>
      <c r="AK173" s="151"/>
      <c r="AS173" s="73"/>
      <c r="AT173" s="74"/>
      <c r="AU173" s="150"/>
      <c r="AV173" s="149"/>
      <c r="AX173" s="94"/>
    </row>
    <row r="174" spans="2:50" s="67" customFormat="1" x14ac:dyDescent="0.2">
      <c r="B174" s="199"/>
      <c r="C174" s="73"/>
      <c r="D174" s="73"/>
      <c r="E174" s="73"/>
      <c r="F174" s="73"/>
      <c r="G174" s="73"/>
      <c r="H174" s="73"/>
      <c r="I174" s="153"/>
      <c r="J174" s="151"/>
      <c r="R174" s="73"/>
      <c r="S174" s="74"/>
      <c r="T174" s="148"/>
      <c r="U174" s="149"/>
      <c r="W174" s="94"/>
      <c r="Y174" s="199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153"/>
      <c r="AK174" s="151"/>
      <c r="AS174" s="73"/>
      <c r="AT174" s="74"/>
      <c r="AU174" s="150"/>
      <c r="AV174" s="149"/>
      <c r="AX174" s="94"/>
    </row>
    <row r="175" spans="2:50" s="67" customFormat="1" x14ac:dyDescent="0.2">
      <c r="B175" s="199"/>
      <c r="C175" s="73"/>
      <c r="D175" s="73"/>
      <c r="E175" s="73"/>
      <c r="F175" s="73"/>
      <c r="G175" s="73"/>
      <c r="H175" s="73"/>
      <c r="I175" s="153"/>
      <c r="J175" s="151"/>
      <c r="R175" s="73"/>
      <c r="S175" s="74"/>
      <c r="T175" s="148"/>
      <c r="U175" s="149"/>
      <c r="W175" s="94"/>
      <c r="Y175" s="199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153"/>
      <c r="AK175" s="151"/>
      <c r="AS175" s="73"/>
      <c r="AT175" s="74"/>
      <c r="AU175" s="150"/>
      <c r="AV175" s="149"/>
      <c r="AX175" s="94"/>
    </row>
    <row r="176" spans="2:50" s="67" customFormat="1" x14ac:dyDescent="0.2">
      <c r="B176" s="199"/>
      <c r="C176" s="73"/>
      <c r="D176" s="73"/>
      <c r="E176" s="73"/>
      <c r="F176" s="73"/>
      <c r="G176" s="73"/>
      <c r="H176" s="73"/>
      <c r="I176" s="153"/>
      <c r="J176" s="151"/>
      <c r="R176" s="73"/>
      <c r="S176" s="74"/>
      <c r="T176" s="148"/>
      <c r="U176" s="149"/>
      <c r="W176" s="94"/>
      <c r="Y176" s="199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153"/>
      <c r="AK176" s="151"/>
      <c r="AS176" s="73"/>
      <c r="AT176" s="74"/>
      <c r="AU176" s="150"/>
      <c r="AV176" s="149"/>
      <c r="AX176" s="94"/>
    </row>
    <row r="177" spans="2:50" s="67" customFormat="1" x14ac:dyDescent="0.2">
      <c r="B177" s="199"/>
      <c r="C177" s="73"/>
      <c r="D177" s="73"/>
      <c r="E177" s="73"/>
      <c r="F177" s="73"/>
      <c r="G177" s="73"/>
      <c r="H177" s="73"/>
      <c r="I177" s="153"/>
      <c r="J177" s="151"/>
      <c r="R177" s="73"/>
      <c r="S177" s="74"/>
      <c r="T177" s="148"/>
      <c r="U177" s="149"/>
      <c r="W177" s="94"/>
      <c r="Y177" s="199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153"/>
      <c r="AK177" s="151"/>
      <c r="AS177" s="73"/>
      <c r="AT177" s="74"/>
      <c r="AU177" s="150"/>
      <c r="AV177" s="149"/>
      <c r="AX177" s="94"/>
    </row>
    <row r="178" spans="2:50" s="67" customFormat="1" x14ac:dyDescent="0.2">
      <c r="B178" s="199"/>
      <c r="C178" s="73"/>
      <c r="D178" s="73"/>
      <c r="E178" s="73"/>
      <c r="F178" s="73"/>
      <c r="G178" s="73"/>
      <c r="H178" s="73"/>
      <c r="I178" s="153"/>
      <c r="J178" s="151"/>
      <c r="R178" s="73"/>
      <c r="S178" s="74"/>
      <c r="T178" s="148"/>
      <c r="U178" s="149"/>
      <c r="W178" s="94"/>
      <c r="Y178" s="199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153"/>
      <c r="AK178" s="151"/>
      <c r="AS178" s="73"/>
      <c r="AT178" s="74"/>
      <c r="AU178" s="150"/>
      <c r="AV178" s="149"/>
      <c r="AX178" s="94"/>
    </row>
    <row r="179" spans="2:50" s="67" customFormat="1" x14ac:dyDescent="0.2">
      <c r="B179" s="199"/>
      <c r="C179" s="73"/>
      <c r="D179" s="73"/>
      <c r="E179" s="73"/>
      <c r="F179" s="73"/>
      <c r="G179" s="73"/>
      <c r="H179" s="73"/>
      <c r="I179" s="153"/>
      <c r="J179" s="151"/>
      <c r="R179" s="73"/>
      <c r="S179" s="74"/>
      <c r="T179" s="148"/>
      <c r="U179" s="149"/>
      <c r="W179" s="94"/>
      <c r="Y179" s="199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153"/>
      <c r="AK179" s="151"/>
      <c r="AS179" s="73"/>
      <c r="AT179" s="74"/>
      <c r="AU179" s="150"/>
      <c r="AV179" s="149"/>
      <c r="AX179" s="94"/>
    </row>
    <row r="180" spans="2:50" s="67" customFormat="1" x14ac:dyDescent="0.2">
      <c r="B180" s="199"/>
      <c r="C180" s="73"/>
      <c r="D180" s="73"/>
      <c r="E180" s="73"/>
      <c r="F180" s="73"/>
      <c r="G180" s="73"/>
      <c r="H180" s="73"/>
      <c r="I180" s="153"/>
      <c r="J180" s="151"/>
      <c r="R180" s="73"/>
      <c r="S180" s="74"/>
      <c r="T180" s="148"/>
      <c r="U180" s="149"/>
      <c r="W180" s="94"/>
      <c r="Y180" s="199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153"/>
      <c r="AK180" s="151"/>
      <c r="AS180" s="73"/>
      <c r="AT180" s="74"/>
      <c r="AU180" s="150"/>
      <c r="AV180" s="149"/>
      <c r="AX180" s="94"/>
    </row>
    <row r="181" spans="2:50" s="67" customFormat="1" x14ac:dyDescent="0.2">
      <c r="B181" s="199"/>
      <c r="C181" s="73"/>
      <c r="D181" s="73"/>
      <c r="E181" s="73"/>
      <c r="F181" s="73"/>
      <c r="G181" s="73"/>
      <c r="H181" s="73"/>
      <c r="I181" s="153"/>
      <c r="J181" s="151"/>
      <c r="R181" s="73"/>
      <c r="S181" s="74"/>
      <c r="T181" s="148"/>
      <c r="U181" s="149"/>
      <c r="W181" s="94"/>
      <c r="Y181" s="199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153"/>
      <c r="AK181" s="151"/>
      <c r="AS181" s="73"/>
      <c r="AT181" s="74"/>
      <c r="AU181" s="150"/>
      <c r="AV181" s="149"/>
      <c r="AX181" s="94"/>
    </row>
    <row r="182" spans="2:50" s="67" customFormat="1" x14ac:dyDescent="0.2">
      <c r="B182" s="199"/>
      <c r="C182" s="73"/>
      <c r="D182" s="73"/>
      <c r="E182" s="73"/>
      <c r="F182" s="73"/>
      <c r="G182" s="73"/>
      <c r="H182" s="73"/>
      <c r="I182" s="153"/>
      <c r="J182" s="151"/>
      <c r="R182" s="73"/>
      <c r="S182" s="74"/>
      <c r="T182" s="148"/>
      <c r="U182" s="149"/>
      <c r="W182" s="94"/>
      <c r="Y182" s="199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153"/>
      <c r="AK182" s="151"/>
      <c r="AS182" s="73"/>
      <c r="AT182" s="74"/>
      <c r="AU182" s="150"/>
      <c r="AV182" s="149"/>
      <c r="AX182" s="94"/>
    </row>
    <row r="183" spans="2:50" s="67" customFormat="1" x14ac:dyDescent="0.2">
      <c r="B183" s="199"/>
      <c r="C183" s="73"/>
      <c r="D183" s="73"/>
      <c r="E183" s="73"/>
      <c r="F183" s="73"/>
      <c r="G183" s="73"/>
      <c r="H183" s="73"/>
      <c r="I183" s="153"/>
      <c r="J183" s="151"/>
      <c r="R183" s="73"/>
      <c r="S183" s="74"/>
      <c r="T183" s="148"/>
      <c r="U183" s="149"/>
      <c r="W183" s="94"/>
      <c r="Y183" s="199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153"/>
      <c r="AK183" s="151"/>
      <c r="AS183" s="73"/>
      <c r="AT183" s="74"/>
      <c r="AU183" s="150"/>
      <c r="AV183" s="149"/>
      <c r="AX183" s="94"/>
    </row>
    <row r="184" spans="2:50" s="67" customFormat="1" x14ac:dyDescent="0.2">
      <c r="B184" s="199"/>
      <c r="C184" s="73"/>
      <c r="D184" s="73"/>
      <c r="E184" s="73"/>
      <c r="F184" s="73"/>
      <c r="G184" s="73"/>
      <c r="H184" s="73"/>
      <c r="I184" s="153"/>
      <c r="J184" s="151"/>
      <c r="R184" s="73"/>
      <c r="S184" s="74"/>
      <c r="T184" s="148"/>
      <c r="U184" s="149"/>
      <c r="W184" s="94"/>
      <c r="Y184" s="199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153"/>
      <c r="AK184" s="151"/>
      <c r="AS184" s="73"/>
      <c r="AT184" s="74"/>
      <c r="AU184" s="150"/>
      <c r="AV184" s="149"/>
      <c r="AX184" s="94"/>
    </row>
    <row r="185" spans="2:50" s="67" customFormat="1" x14ac:dyDescent="0.2">
      <c r="B185" s="199"/>
      <c r="C185" s="73"/>
      <c r="D185" s="73"/>
      <c r="E185" s="73"/>
      <c r="F185" s="73"/>
      <c r="G185" s="73"/>
      <c r="H185" s="73"/>
      <c r="I185" s="153"/>
      <c r="J185" s="151"/>
      <c r="R185" s="73"/>
      <c r="S185" s="74"/>
      <c r="T185" s="148"/>
      <c r="U185" s="149"/>
      <c r="W185" s="94"/>
      <c r="Y185" s="199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153"/>
      <c r="AK185" s="151"/>
      <c r="AS185" s="73"/>
      <c r="AT185" s="74"/>
      <c r="AU185" s="150"/>
      <c r="AV185" s="149"/>
      <c r="AX185" s="94"/>
    </row>
    <row r="186" spans="2:50" s="67" customFormat="1" x14ac:dyDescent="0.2">
      <c r="B186" s="199"/>
      <c r="C186" s="73"/>
      <c r="D186" s="73"/>
      <c r="E186" s="73"/>
      <c r="F186" s="73"/>
      <c r="G186" s="73"/>
      <c r="H186" s="73"/>
      <c r="I186" s="153"/>
      <c r="J186" s="151"/>
      <c r="R186" s="73"/>
      <c r="S186" s="74"/>
      <c r="T186" s="148"/>
      <c r="U186" s="149"/>
      <c r="W186" s="94"/>
      <c r="Y186" s="199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153"/>
      <c r="AK186" s="151"/>
      <c r="AS186" s="73"/>
      <c r="AT186" s="74"/>
      <c r="AU186" s="150"/>
      <c r="AV186" s="149"/>
      <c r="AX186" s="94"/>
    </row>
    <row r="187" spans="2:50" s="67" customFormat="1" x14ac:dyDescent="0.2">
      <c r="B187" s="199"/>
      <c r="C187" s="73"/>
      <c r="D187" s="73"/>
      <c r="E187" s="73"/>
      <c r="F187" s="73"/>
      <c r="G187" s="73"/>
      <c r="H187" s="73"/>
      <c r="I187" s="153"/>
      <c r="J187" s="151"/>
      <c r="R187" s="73"/>
      <c r="S187" s="74"/>
      <c r="T187" s="148"/>
      <c r="U187" s="149"/>
      <c r="W187" s="94"/>
      <c r="Y187" s="199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153"/>
      <c r="AK187" s="151"/>
      <c r="AS187" s="73"/>
      <c r="AT187" s="74"/>
      <c r="AU187" s="150"/>
      <c r="AV187" s="149"/>
      <c r="AX187" s="94"/>
    </row>
    <row r="188" spans="2:50" s="67" customFormat="1" x14ac:dyDescent="0.2">
      <c r="B188" s="199"/>
      <c r="C188" s="73"/>
      <c r="D188" s="73"/>
      <c r="E188" s="73"/>
      <c r="F188" s="73"/>
      <c r="G188" s="73"/>
      <c r="H188" s="73"/>
      <c r="I188" s="153"/>
      <c r="J188" s="151"/>
      <c r="R188" s="73"/>
      <c r="S188" s="74"/>
      <c r="T188" s="148"/>
      <c r="U188" s="149"/>
      <c r="W188" s="94"/>
      <c r="Y188" s="199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153"/>
      <c r="AK188" s="151"/>
      <c r="AS188" s="73"/>
      <c r="AT188" s="74"/>
      <c r="AU188" s="150"/>
      <c r="AV188" s="149"/>
      <c r="AX188" s="94"/>
    </row>
    <row r="189" spans="2:50" s="67" customFormat="1" x14ac:dyDescent="0.2">
      <c r="B189" s="199"/>
      <c r="C189" s="73"/>
      <c r="D189" s="73"/>
      <c r="E189" s="73"/>
      <c r="F189" s="73"/>
      <c r="G189" s="73"/>
      <c r="H189" s="73"/>
      <c r="I189" s="153"/>
      <c r="J189" s="151"/>
      <c r="R189" s="73"/>
      <c r="S189" s="74"/>
      <c r="T189" s="148"/>
      <c r="U189" s="149"/>
      <c r="W189" s="94"/>
      <c r="Y189" s="199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153"/>
      <c r="AK189" s="151"/>
      <c r="AS189" s="73"/>
      <c r="AT189" s="74"/>
      <c r="AU189" s="150"/>
      <c r="AV189" s="149"/>
      <c r="AX189" s="94"/>
    </row>
    <row r="190" spans="2:50" s="67" customFormat="1" x14ac:dyDescent="0.2">
      <c r="B190" s="199"/>
      <c r="C190" s="73"/>
      <c r="D190" s="73"/>
      <c r="E190" s="73"/>
      <c r="F190" s="73"/>
      <c r="G190" s="73"/>
      <c r="H190" s="73"/>
      <c r="I190" s="153"/>
      <c r="J190" s="151"/>
      <c r="R190" s="73"/>
      <c r="S190" s="74"/>
      <c r="T190" s="148"/>
      <c r="U190" s="149"/>
      <c r="W190" s="94"/>
      <c r="Y190" s="199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153"/>
      <c r="AK190" s="151"/>
      <c r="AS190" s="73"/>
      <c r="AT190" s="74"/>
      <c r="AU190" s="150"/>
      <c r="AV190" s="149"/>
      <c r="AX190" s="94"/>
    </row>
    <row r="191" spans="2:50" s="67" customFormat="1" x14ac:dyDescent="0.2">
      <c r="B191" s="199"/>
      <c r="C191" s="73"/>
      <c r="D191" s="73"/>
      <c r="E191" s="73"/>
      <c r="F191" s="73"/>
      <c r="G191" s="73"/>
      <c r="H191" s="73"/>
      <c r="I191" s="153"/>
      <c r="J191" s="151"/>
      <c r="R191" s="73"/>
      <c r="S191" s="74"/>
      <c r="T191" s="148"/>
      <c r="U191" s="149"/>
      <c r="W191" s="94"/>
      <c r="Y191" s="199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153"/>
      <c r="AK191" s="151"/>
      <c r="AS191" s="73"/>
      <c r="AT191" s="74"/>
      <c r="AU191" s="150"/>
      <c r="AV191" s="149"/>
      <c r="AX191" s="94"/>
    </row>
    <row r="192" spans="2:50" s="67" customFormat="1" x14ac:dyDescent="0.2">
      <c r="B192" s="199"/>
      <c r="C192" s="73"/>
      <c r="D192" s="73"/>
      <c r="E192" s="73"/>
      <c r="F192" s="73"/>
      <c r="G192" s="73"/>
      <c r="H192" s="73"/>
      <c r="I192" s="153"/>
      <c r="J192" s="151"/>
      <c r="R192" s="73"/>
      <c r="S192" s="74"/>
      <c r="T192" s="148"/>
      <c r="U192" s="149"/>
      <c r="W192" s="94"/>
      <c r="Y192" s="199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153"/>
      <c r="AK192" s="151"/>
      <c r="AS192" s="73"/>
      <c r="AT192" s="74"/>
      <c r="AU192" s="150"/>
      <c r="AV192" s="149"/>
      <c r="AX192" s="94"/>
    </row>
    <row r="193" spans="2:50" s="67" customFormat="1" x14ac:dyDescent="0.2">
      <c r="B193" s="199"/>
      <c r="C193" s="73"/>
      <c r="D193" s="73"/>
      <c r="E193" s="73"/>
      <c r="F193" s="73"/>
      <c r="G193" s="73"/>
      <c r="H193" s="73"/>
      <c r="I193" s="153"/>
      <c r="J193" s="151"/>
      <c r="R193" s="73"/>
      <c r="S193" s="74"/>
      <c r="T193" s="148"/>
      <c r="U193" s="149"/>
      <c r="W193" s="94"/>
      <c r="Y193" s="199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153"/>
      <c r="AK193" s="151"/>
      <c r="AS193" s="73"/>
      <c r="AT193" s="74"/>
      <c r="AU193" s="150"/>
      <c r="AV193" s="149"/>
      <c r="AX193" s="94"/>
    </row>
    <row r="194" spans="2:50" s="67" customFormat="1" x14ac:dyDescent="0.2">
      <c r="B194" s="199"/>
      <c r="C194" s="73"/>
      <c r="D194" s="73"/>
      <c r="E194" s="73"/>
      <c r="F194" s="73"/>
      <c r="G194" s="73"/>
      <c r="H194" s="73"/>
      <c r="I194" s="153"/>
      <c r="J194" s="151"/>
      <c r="R194" s="73"/>
      <c r="S194" s="74"/>
      <c r="T194" s="148"/>
      <c r="U194" s="149"/>
      <c r="W194" s="94"/>
      <c r="Y194" s="199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153"/>
      <c r="AK194" s="151"/>
      <c r="AS194" s="73"/>
      <c r="AT194" s="74"/>
      <c r="AU194" s="150"/>
      <c r="AV194" s="149"/>
      <c r="AX194" s="94"/>
    </row>
    <row r="195" spans="2:50" s="67" customFormat="1" x14ac:dyDescent="0.2">
      <c r="B195" s="199"/>
      <c r="C195" s="73"/>
      <c r="D195" s="73"/>
      <c r="E195" s="73"/>
      <c r="F195" s="73"/>
      <c r="G195" s="73"/>
      <c r="H195" s="73"/>
      <c r="I195" s="153"/>
      <c r="J195" s="151"/>
      <c r="R195" s="73"/>
      <c r="S195" s="74"/>
      <c r="T195" s="148"/>
      <c r="U195" s="149"/>
      <c r="W195" s="94"/>
      <c r="Y195" s="199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153"/>
      <c r="AK195" s="151"/>
      <c r="AS195" s="73"/>
      <c r="AT195" s="74"/>
      <c r="AU195" s="150"/>
      <c r="AV195" s="149"/>
      <c r="AX195" s="94"/>
    </row>
    <row r="196" spans="2:50" s="67" customFormat="1" x14ac:dyDescent="0.2">
      <c r="B196" s="199"/>
      <c r="C196" s="73"/>
      <c r="D196" s="73"/>
      <c r="E196" s="73"/>
      <c r="F196" s="73"/>
      <c r="G196" s="73"/>
      <c r="H196" s="73"/>
      <c r="I196" s="153"/>
      <c r="J196" s="151"/>
      <c r="R196" s="73"/>
      <c r="S196" s="74"/>
      <c r="T196" s="148"/>
      <c r="U196" s="149"/>
      <c r="W196" s="94"/>
      <c r="Y196" s="199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153"/>
      <c r="AK196" s="151"/>
      <c r="AS196" s="73"/>
      <c r="AT196" s="74"/>
      <c r="AU196" s="150"/>
      <c r="AV196" s="149"/>
      <c r="AX196" s="94"/>
    </row>
    <row r="197" spans="2:50" s="67" customFormat="1" x14ac:dyDescent="0.2">
      <c r="B197" s="199"/>
      <c r="C197" s="73"/>
      <c r="D197" s="73"/>
      <c r="E197" s="73"/>
      <c r="F197" s="73"/>
      <c r="G197" s="73"/>
      <c r="H197" s="73"/>
      <c r="I197" s="153"/>
      <c r="J197" s="151"/>
      <c r="R197" s="73"/>
      <c r="S197" s="74"/>
      <c r="T197" s="148"/>
      <c r="U197" s="149"/>
      <c r="W197" s="94"/>
      <c r="Y197" s="199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153"/>
      <c r="AK197" s="151"/>
      <c r="AS197" s="73"/>
      <c r="AT197" s="74"/>
      <c r="AU197" s="150"/>
      <c r="AV197" s="149"/>
      <c r="AX197" s="94"/>
    </row>
    <row r="198" spans="2:50" s="67" customFormat="1" x14ac:dyDescent="0.2">
      <c r="B198" s="199"/>
      <c r="C198" s="73"/>
      <c r="D198" s="73"/>
      <c r="E198" s="73"/>
      <c r="F198" s="73"/>
      <c r="G198" s="73"/>
      <c r="H198" s="73"/>
      <c r="I198" s="153"/>
      <c r="J198" s="151"/>
      <c r="R198" s="73"/>
      <c r="S198" s="74"/>
      <c r="T198" s="148"/>
      <c r="U198" s="149"/>
      <c r="W198" s="94"/>
      <c r="Y198" s="199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153"/>
      <c r="AK198" s="151"/>
      <c r="AS198" s="73"/>
      <c r="AT198" s="74"/>
      <c r="AU198" s="150"/>
      <c r="AV198" s="149"/>
      <c r="AX198" s="94"/>
    </row>
    <row r="199" spans="2:50" s="67" customFormat="1" x14ac:dyDescent="0.2">
      <c r="B199" s="199"/>
      <c r="C199" s="73"/>
      <c r="D199" s="73"/>
      <c r="E199" s="73"/>
      <c r="F199" s="73"/>
      <c r="G199" s="73"/>
      <c r="H199" s="73"/>
      <c r="I199" s="153"/>
      <c r="J199" s="151"/>
      <c r="R199" s="73"/>
      <c r="S199" s="74"/>
      <c r="T199" s="148"/>
      <c r="U199" s="149"/>
      <c r="W199" s="94"/>
      <c r="Y199" s="199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153"/>
      <c r="AK199" s="151"/>
      <c r="AS199" s="73"/>
      <c r="AT199" s="74"/>
      <c r="AU199" s="150"/>
      <c r="AV199" s="149"/>
      <c r="AX199" s="94"/>
    </row>
    <row r="200" spans="2:50" s="67" customFormat="1" x14ac:dyDescent="0.2">
      <c r="B200" s="199"/>
      <c r="C200" s="73"/>
      <c r="D200" s="73"/>
      <c r="E200" s="73"/>
      <c r="F200" s="73"/>
      <c r="G200" s="73"/>
      <c r="H200" s="73"/>
      <c r="I200" s="153"/>
      <c r="J200" s="151"/>
      <c r="R200" s="73"/>
      <c r="S200" s="74"/>
      <c r="T200" s="148"/>
      <c r="U200" s="149"/>
      <c r="W200" s="94"/>
      <c r="Y200" s="199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153"/>
      <c r="AK200" s="151"/>
      <c r="AS200" s="73"/>
      <c r="AT200" s="74"/>
      <c r="AU200" s="150"/>
      <c r="AV200" s="149"/>
      <c r="AX200" s="94"/>
    </row>
    <row r="201" spans="2:50" s="67" customFormat="1" x14ac:dyDescent="0.2">
      <c r="B201" s="199"/>
      <c r="C201" s="73"/>
      <c r="D201" s="73"/>
      <c r="E201" s="73"/>
      <c r="F201" s="73"/>
      <c r="G201" s="73"/>
      <c r="H201" s="73"/>
      <c r="I201" s="153"/>
      <c r="J201" s="151"/>
      <c r="R201" s="73"/>
      <c r="S201" s="74"/>
      <c r="T201" s="148"/>
      <c r="U201" s="149"/>
      <c r="W201" s="94"/>
      <c r="Y201" s="199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153"/>
      <c r="AK201" s="151"/>
      <c r="AS201" s="73"/>
      <c r="AT201" s="74"/>
      <c r="AU201" s="150"/>
      <c r="AV201" s="149"/>
      <c r="AX201" s="94"/>
    </row>
    <row r="202" spans="2:50" s="67" customFormat="1" x14ac:dyDescent="0.2">
      <c r="B202" s="199"/>
      <c r="C202" s="73"/>
      <c r="D202" s="73"/>
      <c r="E202" s="73"/>
      <c r="F202" s="73"/>
      <c r="G202" s="73"/>
      <c r="H202" s="73"/>
      <c r="I202" s="153"/>
      <c r="J202" s="151"/>
      <c r="R202" s="73"/>
      <c r="S202" s="74"/>
      <c r="T202" s="148"/>
      <c r="U202" s="149"/>
      <c r="W202" s="94"/>
      <c r="Y202" s="199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153"/>
      <c r="AK202" s="151"/>
      <c r="AS202" s="73"/>
      <c r="AT202" s="74"/>
      <c r="AU202" s="150"/>
      <c r="AV202" s="149"/>
      <c r="AX202" s="94"/>
    </row>
    <row r="203" spans="2:50" s="67" customFormat="1" x14ac:dyDescent="0.2">
      <c r="B203" s="199"/>
      <c r="C203" s="73"/>
      <c r="D203" s="73"/>
      <c r="E203" s="73"/>
      <c r="F203" s="73"/>
      <c r="G203" s="73"/>
      <c r="H203" s="73"/>
      <c r="I203" s="153"/>
      <c r="J203" s="151"/>
      <c r="R203" s="73"/>
      <c r="S203" s="74"/>
      <c r="T203" s="148"/>
      <c r="U203" s="149"/>
      <c r="W203" s="94"/>
      <c r="Y203" s="199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153"/>
      <c r="AK203" s="151"/>
      <c r="AS203" s="73"/>
      <c r="AT203" s="74"/>
      <c r="AU203" s="150"/>
      <c r="AV203" s="149"/>
      <c r="AX203" s="94"/>
    </row>
    <row r="204" spans="2:50" s="67" customFormat="1" x14ac:dyDescent="0.2">
      <c r="B204" s="199"/>
      <c r="C204" s="73"/>
      <c r="D204" s="73"/>
      <c r="E204" s="73"/>
      <c r="F204" s="73"/>
      <c r="G204" s="73"/>
      <c r="H204" s="73"/>
      <c r="I204" s="153"/>
      <c r="J204" s="151"/>
      <c r="R204" s="73"/>
      <c r="S204" s="74"/>
      <c r="T204" s="148"/>
      <c r="U204" s="149"/>
      <c r="W204" s="94"/>
      <c r="Y204" s="199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153"/>
      <c r="AK204" s="151"/>
      <c r="AS204" s="73"/>
      <c r="AT204" s="74"/>
      <c r="AU204" s="150"/>
      <c r="AV204" s="149"/>
      <c r="AX204" s="94"/>
    </row>
    <row r="205" spans="2:50" s="67" customFormat="1" x14ac:dyDescent="0.2">
      <c r="B205" s="199"/>
      <c r="C205" s="73"/>
      <c r="D205" s="73"/>
      <c r="E205" s="73"/>
      <c r="F205" s="73"/>
      <c r="G205" s="73"/>
      <c r="H205" s="73"/>
      <c r="I205" s="153"/>
      <c r="J205" s="151"/>
      <c r="R205" s="73"/>
      <c r="S205" s="74"/>
      <c r="T205" s="148"/>
      <c r="U205" s="149"/>
      <c r="W205" s="94"/>
      <c r="Y205" s="199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153"/>
      <c r="AK205" s="151"/>
      <c r="AS205" s="73"/>
      <c r="AT205" s="74"/>
      <c r="AU205" s="150"/>
      <c r="AV205" s="149"/>
      <c r="AX205" s="94"/>
    </row>
    <row r="206" spans="2:50" s="67" customFormat="1" x14ac:dyDescent="0.2">
      <c r="B206" s="199"/>
      <c r="C206" s="73"/>
      <c r="D206" s="73"/>
      <c r="E206" s="73"/>
      <c r="F206" s="73"/>
      <c r="G206" s="73"/>
      <c r="H206" s="73"/>
      <c r="I206" s="153"/>
      <c r="J206" s="151"/>
      <c r="R206" s="73"/>
      <c r="S206" s="74"/>
      <c r="T206" s="148"/>
      <c r="U206" s="149"/>
      <c r="W206" s="94"/>
      <c r="Y206" s="199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153"/>
      <c r="AK206" s="151"/>
      <c r="AS206" s="73"/>
      <c r="AT206" s="74"/>
      <c r="AU206" s="150"/>
      <c r="AV206" s="149"/>
      <c r="AX206" s="94"/>
    </row>
    <row r="207" spans="2:50" s="67" customFormat="1" x14ac:dyDescent="0.2">
      <c r="B207" s="199"/>
      <c r="C207" s="73"/>
      <c r="D207" s="73"/>
      <c r="E207" s="73"/>
      <c r="F207" s="73"/>
      <c r="G207" s="73"/>
      <c r="H207" s="73"/>
      <c r="I207" s="153"/>
      <c r="J207" s="151"/>
      <c r="R207" s="73"/>
      <c r="S207" s="74"/>
      <c r="T207" s="148"/>
      <c r="U207" s="149"/>
      <c r="W207" s="94"/>
      <c r="Y207" s="199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153"/>
      <c r="AK207" s="151"/>
      <c r="AS207" s="73"/>
      <c r="AT207" s="74"/>
      <c r="AU207" s="150"/>
      <c r="AV207" s="149"/>
      <c r="AX207" s="94"/>
    </row>
    <row r="208" spans="2:50" s="67" customFormat="1" x14ac:dyDescent="0.2">
      <c r="B208" s="199"/>
      <c r="C208" s="73"/>
      <c r="D208" s="73"/>
      <c r="E208" s="73"/>
      <c r="F208" s="73"/>
      <c r="G208" s="73"/>
      <c r="H208" s="73"/>
      <c r="I208" s="153"/>
      <c r="J208" s="151"/>
      <c r="R208" s="73"/>
      <c r="S208" s="74"/>
      <c r="T208" s="148"/>
      <c r="U208" s="149"/>
      <c r="W208" s="94"/>
      <c r="Y208" s="199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153"/>
      <c r="AK208" s="151"/>
      <c r="AS208" s="73"/>
      <c r="AT208" s="74"/>
      <c r="AU208" s="150"/>
      <c r="AV208" s="149"/>
      <c r="AX208" s="94"/>
    </row>
    <row r="209" spans="2:50" s="67" customFormat="1" x14ac:dyDescent="0.2">
      <c r="B209" s="199"/>
      <c r="C209" s="73"/>
      <c r="D209" s="73"/>
      <c r="E209" s="73"/>
      <c r="F209" s="73"/>
      <c r="G209" s="73"/>
      <c r="H209" s="73"/>
      <c r="I209" s="153"/>
      <c r="J209" s="151"/>
      <c r="R209" s="73"/>
      <c r="S209" s="74"/>
      <c r="T209" s="148"/>
      <c r="U209" s="149"/>
      <c r="W209" s="94"/>
      <c r="Y209" s="199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153"/>
      <c r="AK209" s="151"/>
      <c r="AS209" s="73"/>
      <c r="AT209" s="74"/>
      <c r="AU209" s="150"/>
      <c r="AV209" s="149"/>
      <c r="AX209" s="94"/>
    </row>
    <row r="210" spans="2:50" s="67" customFormat="1" x14ac:dyDescent="0.2">
      <c r="B210" s="199"/>
      <c r="C210" s="73"/>
      <c r="D210" s="73"/>
      <c r="E210" s="73"/>
      <c r="F210" s="73"/>
      <c r="G210" s="73"/>
      <c r="H210" s="73"/>
      <c r="I210" s="153"/>
      <c r="J210" s="151"/>
      <c r="R210" s="73"/>
      <c r="S210" s="74"/>
      <c r="T210" s="148"/>
      <c r="U210" s="149"/>
      <c r="W210" s="94"/>
      <c r="Y210" s="199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153"/>
      <c r="AK210" s="151"/>
      <c r="AS210" s="73"/>
      <c r="AT210" s="74"/>
      <c r="AU210" s="150"/>
      <c r="AV210" s="149"/>
      <c r="AX210" s="94"/>
    </row>
    <row r="211" spans="2:50" s="67" customFormat="1" x14ac:dyDescent="0.2">
      <c r="B211" s="199"/>
      <c r="C211" s="73"/>
      <c r="D211" s="73"/>
      <c r="E211" s="73"/>
      <c r="F211" s="73"/>
      <c r="G211" s="73"/>
      <c r="H211" s="73"/>
      <c r="I211" s="153"/>
      <c r="J211" s="151"/>
      <c r="R211" s="73"/>
      <c r="S211" s="74"/>
      <c r="T211" s="148"/>
      <c r="U211" s="149"/>
      <c r="W211" s="94"/>
      <c r="Y211" s="199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153"/>
      <c r="AK211" s="151"/>
      <c r="AS211" s="73"/>
      <c r="AT211" s="74"/>
      <c r="AU211" s="150"/>
      <c r="AV211" s="149"/>
      <c r="AX211" s="94"/>
    </row>
    <row r="212" spans="2:50" s="67" customFormat="1" x14ac:dyDescent="0.2">
      <c r="B212" s="199"/>
      <c r="C212" s="73"/>
      <c r="D212" s="73"/>
      <c r="E212" s="73"/>
      <c r="F212" s="73"/>
      <c r="G212" s="73"/>
      <c r="H212" s="73"/>
      <c r="I212" s="153"/>
      <c r="J212" s="151"/>
      <c r="R212" s="73"/>
      <c r="S212" s="74"/>
      <c r="T212" s="148"/>
      <c r="U212" s="149"/>
      <c r="W212" s="94"/>
      <c r="Y212" s="199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153"/>
      <c r="AK212" s="151"/>
      <c r="AS212" s="73"/>
      <c r="AT212" s="74"/>
      <c r="AU212" s="150"/>
      <c r="AV212" s="149"/>
      <c r="AX212" s="94"/>
    </row>
    <row r="213" spans="2:50" s="67" customFormat="1" x14ac:dyDescent="0.2">
      <c r="B213" s="199"/>
      <c r="C213" s="73"/>
      <c r="D213" s="73"/>
      <c r="E213" s="73"/>
      <c r="F213" s="73"/>
      <c r="G213" s="73"/>
      <c r="H213" s="73"/>
      <c r="I213" s="153"/>
      <c r="J213" s="151"/>
      <c r="R213" s="73"/>
      <c r="S213" s="74"/>
      <c r="T213" s="148"/>
      <c r="U213" s="149"/>
      <c r="W213" s="94"/>
      <c r="Y213" s="199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153"/>
      <c r="AK213" s="151"/>
      <c r="AS213" s="73"/>
      <c r="AT213" s="74"/>
      <c r="AU213" s="150"/>
      <c r="AV213" s="149"/>
      <c r="AX213" s="94"/>
    </row>
    <row r="214" spans="2:50" s="67" customFormat="1" x14ac:dyDescent="0.2">
      <c r="B214" s="199"/>
      <c r="C214" s="73"/>
      <c r="D214" s="73"/>
      <c r="E214" s="73"/>
      <c r="F214" s="73"/>
      <c r="G214" s="73"/>
      <c r="H214" s="73"/>
      <c r="I214" s="153"/>
      <c r="J214" s="151"/>
      <c r="R214" s="73"/>
      <c r="S214" s="74"/>
      <c r="T214" s="148"/>
      <c r="U214" s="149"/>
      <c r="W214" s="94"/>
      <c r="Y214" s="199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153"/>
      <c r="AK214" s="151"/>
      <c r="AS214" s="73"/>
      <c r="AT214" s="74"/>
      <c r="AU214" s="150"/>
      <c r="AV214" s="149"/>
      <c r="AX214" s="94"/>
    </row>
    <row r="215" spans="2:50" s="67" customFormat="1" x14ac:dyDescent="0.2">
      <c r="B215" s="199"/>
      <c r="C215" s="73"/>
      <c r="D215" s="73"/>
      <c r="E215" s="73"/>
      <c r="F215" s="73"/>
      <c r="G215" s="73"/>
      <c r="H215" s="73"/>
      <c r="I215" s="153"/>
      <c r="J215" s="151"/>
      <c r="R215" s="73"/>
      <c r="S215" s="74"/>
      <c r="T215" s="148"/>
      <c r="U215" s="149"/>
      <c r="W215" s="94"/>
      <c r="Y215" s="199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153"/>
      <c r="AK215" s="151"/>
      <c r="AS215" s="73"/>
      <c r="AT215" s="74"/>
      <c r="AU215" s="150"/>
      <c r="AV215" s="149"/>
      <c r="AX215" s="94"/>
    </row>
    <row r="216" spans="2:50" s="67" customFormat="1" x14ac:dyDescent="0.2">
      <c r="B216" s="199"/>
      <c r="C216" s="73"/>
      <c r="D216" s="73"/>
      <c r="E216" s="73"/>
      <c r="F216" s="73"/>
      <c r="G216" s="73"/>
      <c r="H216" s="73"/>
      <c r="I216" s="153"/>
      <c r="J216" s="151"/>
      <c r="R216" s="73"/>
      <c r="S216" s="74"/>
      <c r="T216" s="148"/>
      <c r="U216" s="149"/>
      <c r="W216" s="94"/>
      <c r="Y216" s="199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153"/>
      <c r="AK216" s="151"/>
      <c r="AS216" s="73"/>
      <c r="AT216" s="74"/>
      <c r="AU216" s="150"/>
      <c r="AV216" s="149"/>
      <c r="AX216" s="94"/>
    </row>
    <row r="217" spans="2:50" s="67" customFormat="1" x14ac:dyDescent="0.2">
      <c r="B217" s="199"/>
      <c r="C217" s="73"/>
      <c r="D217" s="73"/>
      <c r="E217" s="73"/>
      <c r="F217" s="73"/>
      <c r="G217" s="73"/>
      <c r="H217" s="73"/>
      <c r="I217" s="153"/>
      <c r="J217" s="151"/>
      <c r="R217" s="73"/>
      <c r="S217" s="74"/>
      <c r="T217" s="148"/>
      <c r="U217" s="149"/>
      <c r="W217" s="94"/>
      <c r="Y217" s="199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153"/>
      <c r="AK217" s="151"/>
      <c r="AS217" s="73"/>
      <c r="AT217" s="74"/>
      <c r="AU217" s="150"/>
      <c r="AV217" s="149"/>
      <c r="AX217" s="94"/>
    </row>
    <row r="218" spans="2:50" s="67" customFormat="1" x14ac:dyDescent="0.2">
      <c r="B218" s="199"/>
      <c r="C218" s="73"/>
      <c r="D218" s="73"/>
      <c r="E218" s="73"/>
      <c r="F218" s="73"/>
      <c r="G218" s="73"/>
      <c r="H218" s="73"/>
      <c r="I218" s="153"/>
      <c r="J218" s="151"/>
      <c r="R218" s="73"/>
      <c r="S218" s="74"/>
      <c r="T218" s="148"/>
      <c r="U218" s="149"/>
      <c r="W218" s="94"/>
      <c r="Y218" s="199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153"/>
      <c r="AK218" s="151"/>
      <c r="AS218" s="73"/>
      <c r="AT218" s="74"/>
      <c r="AU218" s="150"/>
      <c r="AV218" s="149"/>
      <c r="AX218" s="94"/>
    </row>
    <row r="219" spans="2:50" s="67" customFormat="1" x14ac:dyDescent="0.2">
      <c r="B219" s="199"/>
      <c r="C219" s="73"/>
      <c r="D219" s="73"/>
      <c r="E219" s="73"/>
      <c r="F219" s="73"/>
      <c r="G219" s="73"/>
      <c r="H219" s="73"/>
      <c r="I219" s="153"/>
      <c r="J219" s="151"/>
      <c r="R219" s="73"/>
      <c r="S219" s="74"/>
      <c r="T219" s="148"/>
      <c r="U219" s="149"/>
      <c r="W219" s="94"/>
      <c r="Y219" s="199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153"/>
      <c r="AK219" s="151"/>
      <c r="AS219" s="73"/>
      <c r="AT219" s="74"/>
      <c r="AU219" s="150"/>
      <c r="AV219" s="149"/>
      <c r="AX219" s="94"/>
    </row>
    <row r="220" spans="2:50" s="67" customFormat="1" x14ac:dyDescent="0.2">
      <c r="B220" s="199"/>
      <c r="C220" s="73"/>
      <c r="D220" s="73"/>
      <c r="E220" s="73"/>
      <c r="F220" s="73"/>
      <c r="G220" s="73"/>
      <c r="H220" s="73"/>
      <c r="I220" s="153"/>
      <c r="J220" s="151"/>
      <c r="R220" s="73"/>
      <c r="S220" s="74"/>
      <c r="T220" s="148"/>
      <c r="U220" s="149"/>
      <c r="W220" s="94"/>
      <c r="Y220" s="199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153"/>
      <c r="AK220" s="151"/>
      <c r="AS220" s="73"/>
      <c r="AT220" s="74"/>
      <c r="AU220" s="150"/>
      <c r="AV220" s="149"/>
      <c r="AX220" s="94"/>
    </row>
    <row r="221" spans="2:50" s="67" customFormat="1" x14ac:dyDescent="0.2">
      <c r="B221" s="199"/>
      <c r="C221" s="73"/>
      <c r="D221" s="73"/>
      <c r="E221" s="73"/>
      <c r="F221" s="73"/>
      <c r="G221" s="73"/>
      <c r="H221" s="73"/>
      <c r="I221" s="153"/>
      <c r="J221" s="151"/>
      <c r="R221" s="73"/>
      <c r="S221" s="74"/>
      <c r="T221" s="148"/>
      <c r="U221" s="149"/>
      <c r="W221" s="94"/>
      <c r="Y221" s="199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153"/>
      <c r="AK221" s="151"/>
      <c r="AS221" s="73"/>
      <c r="AT221" s="74"/>
      <c r="AU221" s="150"/>
      <c r="AV221" s="149"/>
      <c r="AX221" s="94"/>
    </row>
    <row r="222" spans="2:50" s="67" customFormat="1" x14ac:dyDescent="0.2">
      <c r="B222" s="199"/>
      <c r="C222" s="73"/>
      <c r="D222" s="73"/>
      <c r="E222" s="73"/>
      <c r="F222" s="73"/>
      <c r="G222" s="73"/>
      <c r="H222" s="73"/>
      <c r="I222" s="153"/>
      <c r="J222" s="151"/>
      <c r="R222" s="73"/>
      <c r="S222" s="74"/>
      <c r="T222" s="148"/>
      <c r="U222" s="149"/>
      <c r="W222" s="94"/>
      <c r="Y222" s="199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153"/>
      <c r="AK222" s="151"/>
      <c r="AS222" s="73"/>
      <c r="AT222" s="74"/>
      <c r="AU222" s="150"/>
      <c r="AV222" s="149"/>
      <c r="AX222" s="94"/>
    </row>
    <row r="223" spans="2:50" s="67" customFormat="1" x14ac:dyDescent="0.2">
      <c r="B223" s="199"/>
      <c r="C223" s="73"/>
      <c r="D223" s="73"/>
      <c r="E223" s="73"/>
      <c r="F223" s="73"/>
      <c r="G223" s="73"/>
      <c r="H223" s="73"/>
      <c r="I223" s="153"/>
      <c r="J223" s="151"/>
      <c r="R223" s="73"/>
      <c r="S223" s="74"/>
      <c r="T223" s="148"/>
      <c r="U223" s="149"/>
      <c r="W223" s="94"/>
      <c r="Y223" s="199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153"/>
      <c r="AK223" s="151"/>
      <c r="AS223" s="73"/>
      <c r="AT223" s="74"/>
      <c r="AU223" s="150"/>
      <c r="AV223" s="149"/>
      <c r="AX223" s="94"/>
    </row>
    <row r="224" spans="2:50" s="67" customFormat="1" x14ac:dyDescent="0.2">
      <c r="B224" s="199"/>
      <c r="C224" s="73"/>
      <c r="D224" s="73"/>
      <c r="E224" s="73"/>
      <c r="F224" s="73"/>
      <c r="G224" s="73"/>
      <c r="H224" s="73"/>
      <c r="I224" s="153"/>
      <c r="J224" s="151"/>
      <c r="R224" s="73"/>
      <c r="S224" s="74"/>
      <c r="T224" s="148"/>
      <c r="U224" s="149"/>
      <c r="W224" s="94"/>
      <c r="Y224" s="199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153"/>
      <c r="AK224" s="151"/>
      <c r="AS224" s="73"/>
      <c r="AT224" s="74"/>
      <c r="AU224" s="150"/>
      <c r="AV224" s="149"/>
      <c r="AX224" s="94"/>
    </row>
    <row r="225" spans="2:50" s="67" customFormat="1" x14ac:dyDescent="0.2">
      <c r="B225" s="199"/>
      <c r="C225" s="73"/>
      <c r="D225" s="73"/>
      <c r="E225" s="73"/>
      <c r="F225" s="73"/>
      <c r="G225" s="73"/>
      <c r="H225" s="73"/>
      <c r="I225" s="153"/>
      <c r="J225" s="151"/>
      <c r="R225" s="73"/>
      <c r="S225" s="74"/>
      <c r="T225" s="148"/>
      <c r="U225" s="149"/>
      <c r="W225" s="94"/>
      <c r="Y225" s="199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153"/>
      <c r="AK225" s="151"/>
      <c r="AS225" s="73"/>
      <c r="AT225" s="74"/>
      <c r="AU225" s="150"/>
      <c r="AV225" s="149"/>
      <c r="AX225" s="94"/>
    </row>
    <row r="226" spans="2:50" s="67" customFormat="1" x14ac:dyDescent="0.2">
      <c r="B226" s="199"/>
      <c r="C226" s="73"/>
      <c r="D226" s="73"/>
      <c r="E226" s="73"/>
      <c r="F226" s="73"/>
      <c r="G226" s="73"/>
      <c r="H226" s="73"/>
      <c r="I226" s="153"/>
      <c r="J226" s="151"/>
      <c r="R226" s="73"/>
      <c r="S226" s="74"/>
      <c r="T226" s="148"/>
      <c r="U226" s="149"/>
      <c r="W226" s="94"/>
      <c r="Y226" s="199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153"/>
      <c r="AK226" s="151"/>
      <c r="AS226" s="73"/>
      <c r="AT226" s="74"/>
      <c r="AU226" s="150"/>
      <c r="AV226" s="149"/>
      <c r="AX226" s="94"/>
    </row>
    <row r="227" spans="2:50" s="67" customFormat="1" x14ac:dyDescent="0.2">
      <c r="B227" s="199"/>
      <c r="C227" s="73"/>
      <c r="D227" s="73"/>
      <c r="E227" s="73"/>
      <c r="F227" s="73"/>
      <c r="G227" s="73"/>
      <c r="H227" s="73"/>
      <c r="I227" s="153"/>
      <c r="J227" s="151"/>
      <c r="R227" s="73"/>
      <c r="S227" s="74"/>
      <c r="T227" s="148"/>
      <c r="U227" s="149"/>
      <c r="W227" s="94"/>
      <c r="Y227" s="199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153"/>
      <c r="AK227" s="151"/>
      <c r="AS227" s="73"/>
      <c r="AT227" s="74"/>
      <c r="AU227" s="150"/>
      <c r="AV227" s="149"/>
      <c r="AX227" s="94"/>
    </row>
    <row r="228" spans="2:50" x14ac:dyDescent="0.2">
      <c r="T228" s="148"/>
      <c r="U228" s="149"/>
      <c r="AU228" s="150"/>
      <c r="AV228" s="149"/>
    </row>
    <row r="229" spans="2:50" x14ac:dyDescent="0.2">
      <c r="T229" s="148"/>
      <c r="U229" s="149"/>
      <c r="AU229" s="150"/>
      <c r="AV229" s="149"/>
    </row>
    <row r="230" spans="2:50" x14ac:dyDescent="0.2">
      <c r="T230" s="148"/>
      <c r="U230" s="149"/>
      <c r="AU230" s="150"/>
      <c r="AV230" s="149"/>
    </row>
    <row r="231" spans="2:50" x14ac:dyDescent="0.2">
      <c r="T231" s="148"/>
      <c r="U231" s="149"/>
      <c r="AU231" s="150"/>
      <c r="AV231" s="149"/>
    </row>
    <row r="232" spans="2:50" x14ac:dyDescent="0.2">
      <c r="T232" s="148"/>
      <c r="U232" s="149"/>
      <c r="AU232" s="150"/>
      <c r="AV232" s="149"/>
    </row>
    <row r="233" spans="2:50" x14ac:dyDescent="0.2">
      <c r="T233" s="148"/>
      <c r="U233" s="149"/>
      <c r="AU233" s="150"/>
      <c r="AV233" s="149"/>
    </row>
    <row r="234" spans="2:50" x14ac:dyDescent="0.2">
      <c r="T234" s="148"/>
      <c r="U234" s="149"/>
      <c r="AU234" s="150"/>
      <c r="AV234" s="149"/>
    </row>
    <row r="235" spans="2:50" x14ac:dyDescent="0.2">
      <c r="T235" s="148"/>
      <c r="U235" s="149"/>
      <c r="AU235" s="150"/>
      <c r="AV235" s="149"/>
    </row>
    <row r="236" spans="2:50" x14ac:dyDescent="0.2">
      <c r="T236" s="148"/>
      <c r="U236" s="149"/>
      <c r="AU236" s="150"/>
      <c r="AV236" s="149"/>
    </row>
    <row r="237" spans="2:50" x14ac:dyDescent="0.2">
      <c r="T237" s="148"/>
      <c r="U237" s="149"/>
      <c r="AU237" s="150"/>
      <c r="AV237" s="149"/>
    </row>
    <row r="238" spans="2:50" x14ac:dyDescent="0.2">
      <c r="T238" s="148"/>
      <c r="U238" s="149"/>
      <c r="AU238" s="150"/>
      <c r="AV238" s="149"/>
    </row>
    <row r="239" spans="2:50" x14ac:dyDescent="0.2">
      <c r="T239" s="148"/>
      <c r="U239" s="149"/>
      <c r="AU239" s="150"/>
      <c r="AV239" s="149"/>
    </row>
    <row r="240" spans="2:50" x14ac:dyDescent="0.2">
      <c r="T240" s="148"/>
      <c r="U240" s="149"/>
      <c r="AU240" s="150"/>
      <c r="AV240" s="149"/>
    </row>
    <row r="241" spans="20:48" x14ac:dyDescent="0.2">
      <c r="T241" s="148"/>
      <c r="U241" s="149"/>
      <c r="AU241" s="150"/>
      <c r="AV241" s="149"/>
    </row>
    <row r="242" spans="20:48" x14ac:dyDescent="0.2">
      <c r="T242" s="148"/>
      <c r="U242" s="149"/>
      <c r="AU242" s="150"/>
      <c r="AV242" s="149"/>
    </row>
    <row r="243" spans="20:48" x14ac:dyDescent="0.2">
      <c r="T243" s="148"/>
      <c r="U243" s="149"/>
      <c r="AU243" s="150"/>
      <c r="AV243" s="149"/>
    </row>
    <row r="244" spans="20:48" x14ac:dyDescent="0.2">
      <c r="T244" s="148"/>
      <c r="U244" s="149"/>
      <c r="AU244" s="150"/>
      <c r="AV244" s="149"/>
    </row>
    <row r="245" spans="20:48" x14ac:dyDescent="0.2">
      <c r="T245" s="148"/>
      <c r="U245" s="149"/>
      <c r="AU245" s="150"/>
      <c r="AV245" s="149"/>
    </row>
    <row r="246" spans="20:48" x14ac:dyDescent="0.2">
      <c r="T246" s="148"/>
      <c r="U246" s="149"/>
      <c r="AU246" s="150"/>
      <c r="AV246" s="149"/>
    </row>
    <row r="247" spans="20:48" x14ac:dyDescent="0.2">
      <c r="T247" s="148"/>
      <c r="U247" s="149"/>
      <c r="AU247" s="150"/>
      <c r="AV247" s="149"/>
    </row>
    <row r="248" spans="20:48" x14ac:dyDescent="0.2">
      <c r="T248" s="148"/>
      <c r="U248" s="149"/>
      <c r="AU248" s="150"/>
      <c r="AV248" s="149"/>
    </row>
    <row r="249" spans="20:48" x14ac:dyDescent="0.2">
      <c r="T249" s="148"/>
      <c r="U249" s="149"/>
      <c r="AU249" s="150"/>
      <c r="AV249" s="149"/>
    </row>
    <row r="250" spans="20:48" x14ac:dyDescent="0.2">
      <c r="T250" s="148"/>
      <c r="U250" s="149"/>
      <c r="AU250" s="150"/>
      <c r="AV250" s="149"/>
    </row>
    <row r="251" spans="20:48" x14ac:dyDescent="0.2">
      <c r="T251" s="148"/>
      <c r="U251" s="149"/>
      <c r="AU251" s="150"/>
      <c r="AV251" s="149"/>
    </row>
    <row r="252" spans="20:48" x14ac:dyDescent="0.2">
      <c r="T252" s="148"/>
      <c r="U252" s="149"/>
      <c r="AU252" s="150"/>
      <c r="AV252" s="149"/>
    </row>
    <row r="253" spans="20:48" x14ac:dyDescent="0.2">
      <c r="T253" s="148"/>
      <c r="U253" s="149"/>
      <c r="AU253" s="150"/>
      <c r="AV253" s="149"/>
    </row>
    <row r="254" spans="20:48" x14ac:dyDescent="0.2">
      <c r="T254" s="148"/>
      <c r="U254" s="149"/>
      <c r="AU254" s="150"/>
      <c r="AV254" s="149"/>
    </row>
    <row r="255" spans="20:48" x14ac:dyDescent="0.2">
      <c r="T255" s="148"/>
      <c r="U255" s="149"/>
      <c r="AU255" s="150"/>
      <c r="AV255" s="149"/>
    </row>
    <row r="256" spans="20:48" x14ac:dyDescent="0.2">
      <c r="T256" s="148"/>
      <c r="U256" s="149"/>
      <c r="AU256" s="150"/>
      <c r="AV256" s="149"/>
    </row>
    <row r="257" spans="2:50" x14ac:dyDescent="0.2">
      <c r="T257" s="148"/>
      <c r="U257" s="149"/>
      <c r="AU257" s="150"/>
      <c r="AV257" s="149"/>
    </row>
    <row r="258" spans="2:50" x14ac:dyDescent="0.2">
      <c r="T258" s="148"/>
      <c r="U258" s="149"/>
      <c r="AU258" s="150"/>
      <c r="AV258" s="149"/>
    </row>
    <row r="259" spans="2:50" x14ac:dyDescent="0.2">
      <c r="T259" s="148"/>
      <c r="U259" s="149"/>
      <c r="AU259" s="150"/>
      <c r="AV259" s="149"/>
    </row>
    <row r="260" spans="2:50" s="67" customFormat="1" x14ac:dyDescent="0.2">
      <c r="B260" s="199"/>
      <c r="C260" s="73"/>
      <c r="D260" s="73"/>
      <c r="E260" s="73"/>
      <c r="F260" s="73"/>
      <c r="G260" s="73"/>
      <c r="H260" s="73"/>
      <c r="I260" s="153"/>
      <c r="J260" s="151"/>
      <c r="R260" s="73"/>
      <c r="S260" s="74"/>
      <c r="T260" s="148"/>
      <c r="U260" s="149"/>
      <c r="W260" s="94"/>
      <c r="Y260" s="199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153"/>
      <c r="AK260" s="151"/>
      <c r="AS260" s="73"/>
      <c r="AT260" s="74"/>
      <c r="AU260" s="150"/>
      <c r="AV260" s="149"/>
      <c r="AX260" s="94"/>
    </row>
    <row r="261" spans="2:50" s="67" customFormat="1" x14ac:dyDescent="0.2">
      <c r="B261" s="199"/>
      <c r="C261" s="73"/>
      <c r="D261" s="73"/>
      <c r="E261" s="73"/>
      <c r="F261" s="73"/>
      <c r="G261" s="73"/>
      <c r="H261" s="73"/>
      <c r="I261" s="153"/>
      <c r="J261" s="151"/>
      <c r="R261" s="73"/>
      <c r="S261" s="74"/>
      <c r="T261" s="148"/>
      <c r="U261" s="149"/>
      <c r="W261" s="94"/>
      <c r="Y261" s="199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153"/>
      <c r="AK261" s="151"/>
      <c r="AS261" s="73"/>
      <c r="AT261" s="74"/>
      <c r="AU261" s="150"/>
      <c r="AV261" s="149"/>
      <c r="AX261" s="94"/>
    </row>
    <row r="262" spans="2:50" s="67" customFormat="1" x14ac:dyDescent="0.2">
      <c r="B262" s="199"/>
      <c r="C262" s="73"/>
      <c r="D262" s="73"/>
      <c r="E262" s="73"/>
      <c r="F262" s="73"/>
      <c r="G262" s="73"/>
      <c r="H262" s="73"/>
      <c r="I262" s="153"/>
      <c r="J262" s="151"/>
      <c r="R262" s="73"/>
      <c r="S262" s="74"/>
      <c r="T262" s="148"/>
      <c r="U262" s="149"/>
      <c r="W262" s="94"/>
      <c r="Y262" s="199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153"/>
      <c r="AK262" s="151"/>
      <c r="AS262" s="73"/>
      <c r="AT262" s="74"/>
      <c r="AU262" s="150"/>
      <c r="AV262" s="149"/>
      <c r="AX262" s="94"/>
    </row>
    <row r="263" spans="2:50" s="67" customFormat="1" x14ac:dyDescent="0.2">
      <c r="B263" s="199"/>
      <c r="C263" s="73"/>
      <c r="D263" s="73"/>
      <c r="E263" s="73"/>
      <c r="F263" s="73"/>
      <c r="G263" s="73"/>
      <c r="H263" s="73"/>
      <c r="I263" s="153"/>
      <c r="J263" s="151"/>
      <c r="R263" s="73"/>
      <c r="S263" s="74"/>
      <c r="T263" s="148"/>
      <c r="U263" s="149"/>
      <c r="W263" s="94"/>
      <c r="Y263" s="199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153"/>
      <c r="AK263" s="151"/>
      <c r="AS263" s="73"/>
      <c r="AT263" s="74"/>
      <c r="AU263" s="150"/>
      <c r="AV263" s="149"/>
      <c r="AX263" s="94"/>
    </row>
    <row r="264" spans="2:50" s="67" customFormat="1" x14ac:dyDescent="0.2">
      <c r="B264" s="199"/>
      <c r="C264" s="73"/>
      <c r="D264" s="73"/>
      <c r="E264" s="73"/>
      <c r="F264" s="73"/>
      <c r="G264" s="73"/>
      <c r="H264" s="73"/>
      <c r="I264" s="153"/>
      <c r="J264" s="151"/>
      <c r="R264" s="73"/>
      <c r="S264" s="74"/>
      <c r="T264" s="148"/>
      <c r="U264" s="149"/>
      <c r="W264" s="94"/>
      <c r="Y264" s="199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153"/>
      <c r="AK264" s="151"/>
      <c r="AS264" s="73"/>
      <c r="AT264" s="74"/>
      <c r="AU264" s="150"/>
      <c r="AV264" s="149"/>
      <c r="AX264" s="94"/>
    </row>
    <row r="265" spans="2:50" s="67" customFormat="1" x14ac:dyDescent="0.2">
      <c r="B265" s="199"/>
      <c r="C265" s="73"/>
      <c r="D265" s="73"/>
      <c r="E265" s="73"/>
      <c r="F265" s="73"/>
      <c r="G265" s="73"/>
      <c r="H265" s="73"/>
      <c r="I265" s="153"/>
      <c r="J265" s="151"/>
      <c r="R265" s="73"/>
      <c r="S265" s="74"/>
      <c r="T265" s="148"/>
      <c r="U265" s="149"/>
      <c r="W265" s="94"/>
      <c r="Y265" s="199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153"/>
      <c r="AK265" s="151"/>
      <c r="AS265" s="73"/>
      <c r="AT265" s="74"/>
      <c r="AU265" s="150"/>
      <c r="AV265" s="149"/>
      <c r="AX265" s="94"/>
    </row>
    <row r="266" spans="2:50" s="67" customFormat="1" x14ac:dyDescent="0.2">
      <c r="B266" s="199"/>
      <c r="C266" s="73"/>
      <c r="D266" s="73"/>
      <c r="E266" s="73"/>
      <c r="F266" s="73"/>
      <c r="G266" s="73"/>
      <c r="H266" s="73"/>
      <c r="I266" s="153"/>
      <c r="J266" s="151"/>
      <c r="R266" s="73"/>
      <c r="S266" s="74"/>
      <c r="T266" s="148"/>
      <c r="U266" s="149"/>
      <c r="W266" s="94"/>
      <c r="Y266" s="199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153"/>
      <c r="AK266" s="151"/>
      <c r="AS266" s="73"/>
      <c r="AT266" s="74"/>
      <c r="AU266" s="150"/>
      <c r="AV266" s="149"/>
      <c r="AX266" s="94"/>
    </row>
    <row r="267" spans="2:50" s="67" customFormat="1" x14ac:dyDescent="0.2">
      <c r="B267" s="199"/>
      <c r="C267" s="73"/>
      <c r="D267" s="73"/>
      <c r="E267" s="73"/>
      <c r="F267" s="73"/>
      <c r="G267" s="73"/>
      <c r="H267" s="73"/>
      <c r="I267" s="153"/>
      <c r="J267" s="151"/>
      <c r="R267" s="73"/>
      <c r="S267" s="74"/>
      <c r="T267" s="148"/>
      <c r="U267" s="149"/>
      <c r="W267" s="94"/>
      <c r="Y267" s="199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153"/>
      <c r="AK267" s="151"/>
      <c r="AS267" s="73"/>
      <c r="AT267" s="74"/>
      <c r="AU267" s="150"/>
      <c r="AV267" s="149"/>
      <c r="AX267" s="94"/>
    </row>
    <row r="268" spans="2:50" s="67" customFormat="1" x14ac:dyDescent="0.2">
      <c r="B268" s="199"/>
      <c r="C268" s="73"/>
      <c r="D268" s="73"/>
      <c r="E268" s="73"/>
      <c r="F268" s="73"/>
      <c r="G268" s="73"/>
      <c r="H268" s="73"/>
      <c r="I268" s="153"/>
      <c r="J268" s="151"/>
      <c r="R268" s="73"/>
      <c r="S268" s="74"/>
      <c r="T268" s="148"/>
      <c r="U268" s="149"/>
      <c r="W268" s="94"/>
      <c r="Y268" s="199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153"/>
      <c r="AK268" s="151"/>
      <c r="AS268" s="73"/>
      <c r="AT268" s="74"/>
      <c r="AU268" s="150"/>
      <c r="AV268" s="149"/>
      <c r="AX268" s="94"/>
    </row>
    <row r="269" spans="2:50" s="67" customFormat="1" x14ac:dyDescent="0.2">
      <c r="B269" s="199"/>
      <c r="C269" s="73"/>
      <c r="D269" s="73"/>
      <c r="E269" s="73"/>
      <c r="F269" s="73"/>
      <c r="G269" s="73"/>
      <c r="H269" s="73"/>
      <c r="I269" s="153"/>
      <c r="J269" s="151"/>
      <c r="R269" s="73"/>
      <c r="S269" s="74"/>
      <c r="T269" s="148"/>
      <c r="U269" s="149"/>
      <c r="W269" s="94"/>
      <c r="Y269" s="199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153"/>
      <c r="AK269" s="151"/>
      <c r="AS269" s="73"/>
      <c r="AT269" s="74"/>
      <c r="AU269" s="150"/>
      <c r="AV269" s="149"/>
      <c r="AX269" s="94"/>
    </row>
    <row r="270" spans="2:50" s="67" customFormat="1" x14ac:dyDescent="0.2">
      <c r="B270" s="199"/>
      <c r="C270" s="73"/>
      <c r="D270" s="73"/>
      <c r="E270" s="73"/>
      <c r="F270" s="73"/>
      <c r="G270" s="73"/>
      <c r="H270" s="73"/>
      <c r="I270" s="153"/>
      <c r="J270" s="151"/>
      <c r="R270" s="73"/>
      <c r="S270" s="74"/>
      <c r="T270" s="148"/>
      <c r="U270" s="149"/>
      <c r="W270" s="94"/>
      <c r="Y270" s="199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153"/>
      <c r="AK270" s="151"/>
      <c r="AS270" s="73"/>
      <c r="AT270" s="74"/>
      <c r="AU270" s="150"/>
      <c r="AV270" s="149"/>
      <c r="AX270" s="94"/>
    </row>
    <row r="271" spans="2:50" s="67" customFormat="1" x14ac:dyDescent="0.2">
      <c r="B271" s="199"/>
      <c r="C271" s="73"/>
      <c r="D271" s="73"/>
      <c r="E271" s="73"/>
      <c r="F271" s="73"/>
      <c r="G271" s="73"/>
      <c r="H271" s="73"/>
      <c r="I271" s="153"/>
      <c r="J271" s="151"/>
      <c r="R271" s="73"/>
      <c r="S271" s="74"/>
      <c r="T271" s="148"/>
      <c r="U271" s="149"/>
      <c r="W271" s="94"/>
      <c r="Y271" s="199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153"/>
      <c r="AK271" s="151"/>
      <c r="AS271" s="73"/>
      <c r="AT271" s="74"/>
      <c r="AU271" s="150"/>
      <c r="AV271" s="149"/>
      <c r="AX271" s="94"/>
    </row>
    <row r="272" spans="2:50" s="67" customFormat="1" x14ac:dyDescent="0.2">
      <c r="B272" s="199"/>
      <c r="C272" s="73"/>
      <c r="D272" s="73"/>
      <c r="E272" s="73"/>
      <c r="F272" s="73"/>
      <c r="G272" s="73"/>
      <c r="H272" s="73"/>
      <c r="I272" s="153"/>
      <c r="J272" s="151"/>
      <c r="R272" s="73"/>
      <c r="S272" s="74"/>
      <c r="T272" s="148"/>
      <c r="U272" s="149"/>
      <c r="W272" s="94"/>
      <c r="Y272" s="199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153"/>
      <c r="AK272" s="151"/>
      <c r="AS272" s="73"/>
      <c r="AT272" s="74"/>
      <c r="AU272" s="150"/>
      <c r="AV272" s="149"/>
      <c r="AX272" s="94"/>
    </row>
    <row r="273" spans="2:50" s="67" customFormat="1" x14ac:dyDescent="0.2">
      <c r="B273" s="199"/>
      <c r="C273" s="73"/>
      <c r="D273" s="73"/>
      <c r="E273" s="73"/>
      <c r="F273" s="73"/>
      <c r="G273" s="73"/>
      <c r="H273" s="73"/>
      <c r="I273" s="153"/>
      <c r="J273" s="151"/>
      <c r="R273" s="73"/>
      <c r="S273" s="74"/>
      <c r="T273" s="148"/>
      <c r="U273" s="149"/>
      <c r="W273" s="94"/>
      <c r="Y273" s="199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153"/>
      <c r="AK273" s="151"/>
      <c r="AS273" s="73"/>
      <c r="AT273" s="74"/>
      <c r="AU273" s="150"/>
      <c r="AV273" s="149"/>
      <c r="AX273" s="94"/>
    </row>
    <row r="274" spans="2:50" s="67" customFormat="1" x14ac:dyDescent="0.2">
      <c r="B274" s="199"/>
      <c r="C274" s="73"/>
      <c r="D274" s="73"/>
      <c r="E274" s="73"/>
      <c r="F274" s="73"/>
      <c r="G274" s="73"/>
      <c r="H274" s="73"/>
      <c r="I274" s="153"/>
      <c r="J274" s="151"/>
      <c r="R274" s="73"/>
      <c r="S274" s="74"/>
      <c r="T274" s="148"/>
      <c r="U274" s="149"/>
      <c r="W274" s="94"/>
      <c r="Y274" s="199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153"/>
      <c r="AK274" s="151"/>
      <c r="AS274" s="73"/>
      <c r="AT274" s="74"/>
      <c r="AU274" s="150"/>
      <c r="AV274" s="149"/>
      <c r="AX274" s="94"/>
    </row>
    <row r="275" spans="2:50" s="67" customFormat="1" x14ac:dyDescent="0.2">
      <c r="B275" s="199"/>
      <c r="C275" s="73"/>
      <c r="D275" s="73"/>
      <c r="E275" s="73"/>
      <c r="F275" s="73"/>
      <c r="G275" s="73"/>
      <c r="H275" s="73"/>
      <c r="I275" s="153"/>
      <c r="J275" s="151"/>
      <c r="R275" s="73"/>
      <c r="S275" s="74"/>
      <c r="T275" s="148"/>
      <c r="U275" s="149"/>
      <c r="W275" s="94"/>
      <c r="Y275" s="199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153"/>
      <c r="AK275" s="151"/>
      <c r="AS275" s="73"/>
      <c r="AT275" s="74"/>
      <c r="AU275" s="150"/>
      <c r="AV275" s="149"/>
      <c r="AX275" s="94"/>
    </row>
    <row r="276" spans="2:50" s="67" customFormat="1" x14ac:dyDescent="0.2">
      <c r="B276" s="199"/>
      <c r="C276" s="73"/>
      <c r="D276" s="73"/>
      <c r="E276" s="73"/>
      <c r="F276" s="73"/>
      <c r="G276" s="73"/>
      <c r="H276" s="73"/>
      <c r="I276" s="153"/>
      <c r="J276" s="151"/>
      <c r="R276" s="73"/>
      <c r="S276" s="74"/>
      <c r="T276" s="148"/>
      <c r="U276" s="149"/>
      <c r="W276" s="94"/>
      <c r="Y276" s="199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153"/>
      <c r="AK276" s="151"/>
      <c r="AS276" s="73"/>
      <c r="AT276" s="74"/>
      <c r="AU276" s="150"/>
      <c r="AV276" s="149"/>
      <c r="AX276" s="94"/>
    </row>
    <row r="277" spans="2:50" s="67" customFormat="1" x14ac:dyDescent="0.2">
      <c r="B277" s="199"/>
      <c r="C277" s="73"/>
      <c r="D277" s="73"/>
      <c r="E277" s="73"/>
      <c r="F277" s="73"/>
      <c r="G277" s="73"/>
      <c r="H277" s="73"/>
      <c r="I277" s="153"/>
      <c r="J277" s="151"/>
      <c r="R277" s="73"/>
      <c r="S277" s="74"/>
      <c r="T277" s="148"/>
      <c r="U277" s="149"/>
      <c r="W277" s="94"/>
      <c r="Y277" s="199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153"/>
      <c r="AK277" s="151"/>
      <c r="AS277" s="73"/>
      <c r="AT277" s="74"/>
      <c r="AU277" s="150"/>
      <c r="AV277" s="149"/>
      <c r="AX277" s="94"/>
    </row>
    <row r="278" spans="2:50" s="67" customFormat="1" x14ac:dyDescent="0.2">
      <c r="B278" s="199"/>
      <c r="C278" s="73"/>
      <c r="D278" s="73"/>
      <c r="E278" s="73"/>
      <c r="F278" s="73"/>
      <c r="G278" s="73"/>
      <c r="H278" s="73"/>
      <c r="I278" s="153"/>
      <c r="J278" s="151"/>
      <c r="R278" s="73"/>
      <c r="S278" s="74"/>
      <c r="T278" s="148"/>
      <c r="U278" s="149"/>
      <c r="W278" s="94"/>
      <c r="Y278" s="199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153"/>
      <c r="AK278" s="151"/>
      <c r="AS278" s="73"/>
      <c r="AT278" s="74"/>
      <c r="AU278" s="150"/>
      <c r="AV278" s="149"/>
      <c r="AX278" s="94"/>
    </row>
    <row r="279" spans="2:50" s="67" customFormat="1" x14ac:dyDescent="0.2">
      <c r="B279" s="199"/>
      <c r="C279" s="73"/>
      <c r="D279" s="73"/>
      <c r="E279" s="73"/>
      <c r="F279" s="73"/>
      <c r="G279" s="73"/>
      <c r="H279" s="73"/>
      <c r="I279" s="153"/>
      <c r="J279" s="151"/>
      <c r="R279" s="73"/>
      <c r="S279" s="74"/>
      <c r="T279" s="148"/>
      <c r="U279" s="149"/>
      <c r="W279" s="94"/>
      <c r="Y279" s="199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153"/>
      <c r="AK279" s="151"/>
      <c r="AS279" s="73"/>
      <c r="AT279" s="74"/>
      <c r="AU279" s="150"/>
      <c r="AV279" s="149"/>
      <c r="AX279" s="94"/>
    </row>
    <row r="280" spans="2:50" s="67" customFormat="1" x14ac:dyDescent="0.2">
      <c r="B280" s="199"/>
      <c r="C280" s="73"/>
      <c r="D280" s="73"/>
      <c r="E280" s="73"/>
      <c r="F280" s="73"/>
      <c r="G280" s="73"/>
      <c r="H280" s="73"/>
      <c r="I280" s="153"/>
      <c r="J280" s="151"/>
      <c r="R280" s="73"/>
      <c r="S280" s="74"/>
      <c r="T280" s="148"/>
      <c r="U280" s="149"/>
      <c r="W280" s="94"/>
      <c r="Y280" s="199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153"/>
      <c r="AK280" s="151"/>
      <c r="AS280" s="73"/>
      <c r="AT280" s="74"/>
      <c r="AU280" s="150"/>
      <c r="AV280" s="149"/>
      <c r="AX280" s="94"/>
    </row>
    <row r="281" spans="2:50" s="67" customFormat="1" x14ac:dyDescent="0.2">
      <c r="B281" s="199"/>
      <c r="C281" s="73"/>
      <c r="D281" s="73"/>
      <c r="E281" s="73"/>
      <c r="F281" s="73"/>
      <c r="G281" s="73"/>
      <c r="H281" s="73"/>
      <c r="I281" s="153"/>
      <c r="J281" s="151"/>
      <c r="R281" s="73"/>
      <c r="S281" s="74"/>
      <c r="T281" s="148"/>
      <c r="U281" s="149"/>
      <c r="W281" s="94"/>
      <c r="Y281" s="199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153"/>
      <c r="AK281" s="151"/>
      <c r="AS281" s="73"/>
      <c r="AT281" s="74"/>
      <c r="AU281" s="150"/>
      <c r="AV281" s="149"/>
      <c r="AX281" s="94"/>
    </row>
    <row r="282" spans="2:50" s="67" customFormat="1" x14ac:dyDescent="0.2">
      <c r="B282" s="199"/>
      <c r="C282" s="73"/>
      <c r="D282" s="73"/>
      <c r="E282" s="73"/>
      <c r="F282" s="73"/>
      <c r="G282" s="73"/>
      <c r="H282" s="73"/>
      <c r="I282" s="153"/>
      <c r="J282" s="151"/>
      <c r="R282" s="73"/>
      <c r="S282" s="74"/>
      <c r="T282" s="148"/>
      <c r="U282" s="149"/>
      <c r="W282" s="94"/>
      <c r="Y282" s="199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153"/>
      <c r="AK282" s="151"/>
      <c r="AS282" s="73"/>
      <c r="AT282" s="74"/>
      <c r="AU282" s="150"/>
      <c r="AV282" s="149"/>
      <c r="AX282" s="94"/>
    </row>
    <row r="283" spans="2:50" s="67" customFormat="1" x14ac:dyDescent="0.2">
      <c r="B283" s="199"/>
      <c r="C283" s="73"/>
      <c r="D283" s="73"/>
      <c r="E283" s="73"/>
      <c r="F283" s="73"/>
      <c r="G283" s="73"/>
      <c r="H283" s="73"/>
      <c r="I283" s="153"/>
      <c r="J283" s="151"/>
      <c r="R283" s="73"/>
      <c r="S283" s="74"/>
      <c r="T283" s="148"/>
      <c r="U283" s="149"/>
      <c r="W283" s="94"/>
      <c r="Y283" s="199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153"/>
      <c r="AK283" s="151"/>
      <c r="AS283" s="73"/>
      <c r="AT283" s="74"/>
      <c r="AU283" s="150"/>
      <c r="AV283" s="149"/>
      <c r="AX283" s="94"/>
    </row>
    <row r="284" spans="2:50" s="67" customFormat="1" x14ac:dyDescent="0.2">
      <c r="B284" s="199"/>
      <c r="C284" s="73"/>
      <c r="D284" s="73"/>
      <c r="E284" s="73"/>
      <c r="F284" s="73"/>
      <c r="G284" s="73"/>
      <c r="H284" s="73"/>
      <c r="I284" s="153"/>
      <c r="J284" s="151"/>
      <c r="R284" s="73"/>
      <c r="S284" s="74"/>
      <c r="T284" s="148"/>
      <c r="U284" s="149"/>
      <c r="W284" s="94"/>
      <c r="Y284" s="199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153"/>
      <c r="AK284" s="151"/>
      <c r="AS284" s="73"/>
      <c r="AT284" s="74"/>
      <c r="AU284" s="150"/>
      <c r="AV284" s="149"/>
      <c r="AX284" s="94"/>
    </row>
    <row r="285" spans="2:50" s="67" customFormat="1" x14ac:dyDescent="0.2">
      <c r="B285" s="199"/>
      <c r="C285" s="73"/>
      <c r="D285" s="73"/>
      <c r="E285" s="73"/>
      <c r="F285" s="73"/>
      <c r="G285" s="73"/>
      <c r="H285" s="73"/>
      <c r="I285" s="153"/>
      <c r="J285" s="151"/>
      <c r="R285" s="73"/>
      <c r="S285" s="74"/>
      <c r="T285" s="148"/>
      <c r="U285" s="149"/>
      <c r="W285" s="94"/>
      <c r="Y285" s="199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153"/>
      <c r="AK285" s="151"/>
      <c r="AS285" s="73"/>
      <c r="AT285" s="74"/>
      <c r="AU285" s="150"/>
      <c r="AV285" s="149"/>
      <c r="AX285" s="94"/>
    </row>
    <row r="286" spans="2:50" s="67" customFormat="1" x14ac:dyDescent="0.2">
      <c r="B286" s="199"/>
      <c r="C286" s="73"/>
      <c r="D286" s="73"/>
      <c r="E286" s="73"/>
      <c r="F286" s="73"/>
      <c r="G286" s="73"/>
      <c r="H286" s="73"/>
      <c r="I286" s="153"/>
      <c r="J286" s="151"/>
      <c r="R286" s="73"/>
      <c r="S286" s="74"/>
      <c r="T286" s="148"/>
      <c r="U286" s="149"/>
      <c r="W286" s="94"/>
      <c r="Y286" s="199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153"/>
      <c r="AK286" s="151"/>
      <c r="AS286" s="73"/>
      <c r="AT286" s="74"/>
      <c r="AU286" s="150"/>
      <c r="AV286" s="149"/>
      <c r="AX286" s="94"/>
    </row>
    <row r="287" spans="2:50" s="67" customFormat="1" x14ac:dyDescent="0.2">
      <c r="B287" s="199"/>
      <c r="C287" s="73"/>
      <c r="D287" s="73"/>
      <c r="E287" s="73"/>
      <c r="F287" s="73"/>
      <c r="G287" s="73"/>
      <c r="H287" s="73"/>
      <c r="I287" s="153"/>
      <c r="J287" s="151"/>
      <c r="R287" s="73"/>
      <c r="S287" s="74"/>
      <c r="T287" s="148"/>
      <c r="U287" s="149"/>
      <c r="W287" s="94"/>
      <c r="Y287" s="199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153"/>
      <c r="AK287" s="151"/>
      <c r="AS287" s="73"/>
      <c r="AT287" s="74"/>
      <c r="AU287" s="150"/>
      <c r="AV287" s="149"/>
      <c r="AX287" s="94"/>
    </row>
    <row r="288" spans="2:50" s="67" customFormat="1" x14ac:dyDescent="0.2">
      <c r="B288" s="199"/>
      <c r="C288" s="73"/>
      <c r="D288" s="73"/>
      <c r="E288" s="73"/>
      <c r="F288" s="73"/>
      <c r="G288" s="73"/>
      <c r="H288" s="73"/>
      <c r="I288" s="153"/>
      <c r="J288" s="151"/>
      <c r="R288" s="73"/>
      <c r="S288" s="74"/>
      <c r="T288" s="148"/>
      <c r="U288" s="149"/>
      <c r="W288" s="94"/>
      <c r="Y288" s="199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153"/>
      <c r="AK288" s="151"/>
      <c r="AS288" s="73"/>
      <c r="AT288" s="74"/>
      <c r="AU288" s="150"/>
      <c r="AV288" s="149"/>
      <c r="AX288" s="94"/>
    </row>
    <row r="289" spans="2:50" s="67" customFormat="1" x14ac:dyDescent="0.2">
      <c r="B289" s="199"/>
      <c r="C289" s="73"/>
      <c r="D289" s="73"/>
      <c r="E289" s="73"/>
      <c r="F289" s="73"/>
      <c r="G289" s="73"/>
      <c r="H289" s="73"/>
      <c r="I289" s="153"/>
      <c r="J289" s="151"/>
      <c r="R289" s="73"/>
      <c r="S289" s="74"/>
      <c r="T289" s="148"/>
      <c r="U289" s="149"/>
      <c r="W289" s="94"/>
      <c r="Y289" s="199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153"/>
      <c r="AK289" s="151"/>
      <c r="AS289" s="73"/>
      <c r="AT289" s="74"/>
      <c r="AU289" s="150"/>
      <c r="AV289" s="149"/>
      <c r="AX289" s="94"/>
    </row>
    <row r="290" spans="2:50" s="67" customFormat="1" x14ac:dyDescent="0.2">
      <c r="B290" s="199"/>
      <c r="C290" s="73"/>
      <c r="D290" s="73"/>
      <c r="E290" s="73"/>
      <c r="F290" s="73"/>
      <c r="G290" s="73"/>
      <c r="H290" s="73"/>
      <c r="I290" s="153"/>
      <c r="J290" s="151"/>
      <c r="R290" s="73"/>
      <c r="S290" s="74"/>
      <c r="T290" s="148"/>
      <c r="U290" s="149"/>
      <c r="W290" s="94"/>
      <c r="Y290" s="199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153"/>
      <c r="AK290" s="151"/>
      <c r="AS290" s="73"/>
      <c r="AT290" s="74"/>
      <c r="AU290" s="150"/>
      <c r="AV290" s="149"/>
      <c r="AX290" s="94"/>
    </row>
    <row r="291" spans="2:50" s="67" customFormat="1" x14ac:dyDescent="0.2">
      <c r="B291" s="199"/>
      <c r="C291" s="73"/>
      <c r="D291" s="73"/>
      <c r="E291" s="73"/>
      <c r="F291" s="73"/>
      <c r="G291" s="73"/>
      <c r="H291" s="73"/>
      <c r="I291" s="153"/>
      <c r="J291" s="151"/>
      <c r="R291" s="73"/>
      <c r="S291" s="74"/>
      <c r="T291" s="148"/>
      <c r="U291" s="149"/>
      <c r="W291" s="94"/>
      <c r="Y291" s="199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153"/>
      <c r="AK291" s="151"/>
      <c r="AS291" s="73"/>
      <c r="AT291" s="74"/>
      <c r="AU291" s="150"/>
      <c r="AV291" s="149"/>
      <c r="AX291" s="94"/>
    </row>
    <row r="292" spans="2:50" s="67" customFormat="1" x14ac:dyDescent="0.2">
      <c r="B292" s="199"/>
      <c r="C292" s="73"/>
      <c r="D292" s="73"/>
      <c r="E292" s="73"/>
      <c r="F292" s="73"/>
      <c r="G292" s="73"/>
      <c r="H292" s="73"/>
      <c r="I292" s="153"/>
      <c r="J292" s="151"/>
      <c r="R292" s="73"/>
      <c r="S292" s="74"/>
      <c r="T292" s="148"/>
      <c r="U292" s="149"/>
      <c r="W292" s="94"/>
      <c r="Y292" s="199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153"/>
      <c r="AK292" s="151"/>
      <c r="AS292" s="73"/>
      <c r="AT292" s="74"/>
      <c r="AU292" s="150"/>
      <c r="AV292" s="149"/>
      <c r="AX292" s="94"/>
    </row>
    <row r="293" spans="2:50" s="67" customFormat="1" x14ac:dyDescent="0.2">
      <c r="B293" s="199"/>
      <c r="C293" s="73"/>
      <c r="D293" s="73"/>
      <c r="E293" s="73"/>
      <c r="F293" s="73"/>
      <c r="G293" s="73"/>
      <c r="H293" s="73"/>
      <c r="I293" s="153"/>
      <c r="J293" s="151"/>
      <c r="R293" s="73"/>
      <c r="S293" s="74"/>
      <c r="T293" s="148"/>
      <c r="U293" s="149"/>
      <c r="W293" s="94"/>
      <c r="Y293" s="199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153"/>
      <c r="AK293" s="151"/>
      <c r="AS293" s="73"/>
      <c r="AT293" s="74"/>
      <c r="AU293" s="150"/>
      <c r="AV293" s="149"/>
      <c r="AX293" s="94"/>
    </row>
    <row r="294" spans="2:50" s="67" customFormat="1" x14ac:dyDescent="0.2">
      <c r="B294" s="199"/>
      <c r="C294" s="73"/>
      <c r="D294" s="73"/>
      <c r="E294" s="73"/>
      <c r="F294" s="73"/>
      <c r="G294" s="73"/>
      <c r="H294" s="73"/>
      <c r="I294" s="153"/>
      <c r="J294" s="151"/>
      <c r="R294" s="73"/>
      <c r="S294" s="74"/>
      <c r="T294" s="148"/>
      <c r="U294" s="149"/>
      <c r="W294" s="94"/>
      <c r="Y294" s="199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153"/>
      <c r="AK294" s="151"/>
      <c r="AS294" s="73"/>
      <c r="AT294" s="74"/>
      <c r="AU294" s="150"/>
      <c r="AV294" s="149"/>
      <c r="AX294" s="94"/>
    </row>
    <row r="295" spans="2:50" s="67" customFormat="1" x14ac:dyDescent="0.2">
      <c r="B295" s="199"/>
      <c r="C295" s="73"/>
      <c r="D295" s="73"/>
      <c r="E295" s="73"/>
      <c r="F295" s="73"/>
      <c r="G295" s="73"/>
      <c r="H295" s="73"/>
      <c r="I295" s="153"/>
      <c r="J295" s="151"/>
      <c r="R295" s="73"/>
      <c r="S295" s="74"/>
      <c r="T295" s="148"/>
      <c r="U295" s="149"/>
      <c r="W295" s="94"/>
      <c r="Y295" s="199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153"/>
      <c r="AK295" s="151"/>
      <c r="AS295" s="73"/>
      <c r="AT295" s="74"/>
      <c r="AU295" s="150"/>
      <c r="AV295" s="149"/>
      <c r="AX295" s="94"/>
    </row>
    <row r="296" spans="2:50" s="67" customFormat="1" x14ac:dyDescent="0.2">
      <c r="B296" s="199"/>
      <c r="C296" s="73"/>
      <c r="D296" s="73"/>
      <c r="E296" s="73"/>
      <c r="F296" s="73"/>
      <c r="G296" s="73"/>
      <c r="H296" s="73"/>
      <c r="I296" s="153"/>
      <c r="J296" s="151"/>
      <c r="R296" s="73"/>
      <c r="S296" s="74"/>
      <c r="T296" s="148"/>
      <c r="U296" s="149"/>
      <c r="W296" s="94"/>
      <c r="Y296" s="199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153"/>
      <c r="AK296" s="151"/>
      <c r="AS296" s="73"/>
      <c r="AT296" s="74"/>
      <c r="AU296" s="150"/>
      <c r="AV296" s="149"/>
      <c r="AX296" s="94"/>
    </row>
    <row r="297" spans="2:50" s="67" customFormat="1" x14ac:dyDescent="0.2">
      <c r="B297" s="199"/>
      <c r="C297" s="73"/>
      <c r="D297" s="73"/>
      <c r="E297" s="73"/>
      <c r="F297" s="73"/>
      <c r="G297" s="73"/>
      <c r="H297" s="73"/>
      <c r="I297" s="153"/>
      <c r="J297" s="151"/>
      <c r="R297" s="73"/>
      <c r="S297" s="74"/>
      <c r="T297" s="148"/>
      <c r="U297" s="149"/>
      <c r="W297" s="94"/>
      <c r="Y297" s="199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153"/>
      <c r="AK297" s="151"/>
      <c r="AS297" s="73"/>
      <c r="AT297" s="74"/>
      <c r="AU297" s="150"/>
      <c r="AV297" s="149"/>
      <c r="AX297" s="94"/>
    </row>
    <row r="298" spans="2:50" s="67" customFormat="1" x14ac:dyDescent="0.2">
      <c r="B298" s="199"/>
      <c r="C298" s="73"/>
      <c r="D298" s="73"/>
      <c r="E298" s="73"/>
      <c r="F298" s="73"/>
      <c r="G298" s="73"/>
      <c r="H298" s="73"/>
      <c r="I298" s="153"/>
      <c r="J298" s="151"/>
      <c r="R298" s="73"/>
      <c r="S298" s="74"/>
      <c r="T298" s="148"/>
      <c r="U298" s="149"/>
      <c r="W298" s="94"/>
      <c r="Y298" s="199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153"/>
      <c r="AK298" s="151"/>
      <c r="AS298" s="73"/>
      <c r="AT298" s="74"/>
      <c r="AU298" s="150"/>
      <c r="AV298" s="149"/>
      <c r="AX298" s="94"/>
    </row>
    <row r="299" spans="2:50" s="67" customFormat="1" x14ac:dyDescent="0.2">
      <c r="B299" s="199"/>
      <c r="C299" s="73"/>
      <c r="D299" s="73"/>
      <c r="E299" s="73"/>
      <c r="F299" s="73"/>
      <c r="G299" s="73"/>
      <c r="H299" s="73"/>
      <c r="I299" s="153"/>
      <c r="J299" s="151"/>
      <c r="R299" s="73"/>
      <c r="S299" s="74"/>
      <c r="T299" s="148"/>
      <c r="U299" s="149"/>
      <c r="W299" s="94"/>
      <c r="Y299" s="199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153"/>
      <c r="AK299" s="151"/>
      <c r="AS299" s="73"/>
      <c r="AT299" s="74"/>
      <c r="AU299" s="150"/>
      <c r="AV299" s="149"/>
      <c r="AX299" s="94"/>
    </row>
    <row r="300" spans="2:50" s="67" customFormat="1" x14ac:dyDescent="0.2">
      <c r="B300" s="199"/>
      <c r="C300" s="73"/>
      <c r="D300" s="73"/>
      <c r="E300" s="73"/>
      <c r="F300" s="73"/>
      <c r="G300" s="73"/>
      <c r="H300" s="73"/>
      <c r="I300" s="153"/>
      <c r="J300" s="151"/>
      <c r="R300" s="73"/>
      <c r="S300" s="74"/>
      <c r="T300" s="148"/>
      <c r="U300" s="149"/>
      <c r="W300" s="94"/>
      <c r="Y300" s="199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153"/>
      <c r="AK300" s="151"/>
      <c r="AS300" s="73"/>
      <c r="AT300" s="74"/>
      <c r="AU300" s="150"/>
      <c r="AV300" s="149"/>
      <c r="AX300" s="94"/>
    </row>
    <row r="301" spans="2:50" s="67" customFormat="1" x14ac:dyDescent="0.2">
      <c r="B301" s="199"/>
      <c r="C301" s="73"/>
      <c r="D301" s="73"/>
      <c r="E301" s="73"/>
      <c r="F301" s="73"/>
      <c r="G301" s="73"/>
      <c r="H301" s="73"/>
      <c r="I301" s="153"/>
      <c r="J301" s="151"/>
      <c r="R301" s="73"/>
      <c r="S301" s="74"/>
      <c r="T301" s="148"/>
      <c r="U301" s="149"/>
      <c r="W301" s="94"/>
      <c r="Y301" s="199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153"/>
      <c r="AK301" s="151"/>
      <c r="AS301" s="73"/>
      <c r="AT301" s="74"/>
      <c r="AU301" s="150"/>
      <c r="AV301" s="149"/>
      <c r="AX301" s="94"/>
    </row>
    <row r="302" spans="2:50" s="67" customFormat="1" x14ac:dyDescent="0.2">
      <c r="B302" s="199"/>
      <c r="C302" s="73"/>
      <c r="D302" s="73"/>
      <c r="E302" s="73"/>
      <c r="F302" s="73"/>
      <c r="G302" s="73"/>
      <c r="H302" s="73"/>
      <c r="I302" s="153"/>
      <c r="J302" s="151"/>
      <c r="R302" s="73"/>
      <c r="S302" s="74"/>
      <c r="T302" s="148"/>
      <c r="U302" s="149"/>
      <c r="W302" s="94"/>
      <c r="Y302" s="199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153"/>
      <c r="AK302" s="151"/>
      <c r="AS302" s="73"/>
      <c r="AT302" s="74"/>
      <c r="AU302" s="150"/>
      <c r="AV302" s="149"/>
      <c r="AX302" s="94"/>
    </row>
    <row r="303" spans="2:50" s="67" customFormat="1" x14ac:dyDescent="0.2">
      <c r="B303" s="199"/>
      <c r="C303" s="73"/>
      <c r="D303" s="73"/>
      <c r="E303" s="73"/>
      <c r="F303" s="73"/>
      <c r="G303" s="73"/>
      <c r="H303" s="73"/>
      <c r="I303" s="153"/>
      <c r="J303" s="151"/>
      <c r="R303" s="73"/>
      <c r="S303" s="74"/>
      <c r="T303" s="148"/>
      <c r="U303" s="149"/>
      <c r="W303" s="94"/>
      <c r="Y303" s="199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153"/>
      <c r="AK303" s="151"/>
      <c r="AS303" s="73"/>
      <c r="AT303" s="74"/>
      <c r="AU303" s="150"/>
      <c r="AV303" s="149"/>
      <c r="AX303" s="94"/>
    </row>
    <row r="304" spans="2:50" s="67" customFormat="1" x14ac:dyDescent="0.2">
      <c r="B304" s="199"/>
      <c r="C304" s="73"/>
      <c r="D304" s="73"/>
      <c r="E304" s="73"/>
      <c r="F304" s="73"/>
      <c r="G304" s="73"/>
      <c r="H304" s="73"/>
      <c r="I304" s="153"/>
      <c r="J304" s="151"/>
      <c r="R304" s="73"/>
      <c r="S304" s="74"/>
      <c r="T304" s="148"/>
      <c r="U304" s="149"/>
      <c r="W304" s="94"/>
      <c r="Y304" s="199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153"/>
      <c r="AK304" s="151"/>
      <c r="AS304" s="73"/>
      <c r="AT304" s="74"/>
      <c r="AU304" s="150"/>
      <c r="AV304" s="149"/>
      <c r="AX304" s="94"/>
    </row>
    <row r="305" spans="2:50" s="67" customFormat="1" x14ac:dyDescent="0.2">
      <c r="B305" s="199"/>
      <c r="C305" s="73"/>
      <c r="D305" s="73"/>
      <c r="E305" s="73"/>
      <c r="F305" s="73"/>
      <c r="G305" s="73"/>
      <c r="H305" s="73"/>
      <c r="I305" s="153"/>
      <c r="J305" s="151"/>
      <c r="R305" s="73"/>
      <c r="S305" s="74"/>
      <c r="T305" s="148"/>
      <c r="U305" s="149"/>
      <c r="W305" s="94"/>
      <c r="Y305" s="199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153"/>
      <c r="AK305" s="151"/>
      <c r="AS305" s="73"/>
      <c r="AT305" s="74"/>
      <c r="AU305" s="150"/>
      <c r="AV305" s="149"/>
      <c r="AX305" s="94"/>
    </row>
    <row r="306" spans="2:50" s="67" customFormat="1" x14ac:dyDescent="0.2">
      <c r="B306" s="199"/>
      <c r="C306" s="73"/>
      <c r="D306" s="73"/>
      <c r="E306" s="73"/>
      <c r="F306" s="73"/>
      <c r="G306" s="73"/>
      <c r="H306" s="73"/>
      <c r="I306" s="153"/>
      <c r="J306" s="151"/>
      <c r="R306" s="73"/>
      <c r="S306" s="74"/>
      <c r="T306" s="148"/>
      <c r="U306" s="149"/>
      <c r="W306" s="94"/>
      <c r="Y306" s="199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153"/>
      <c r="AK306" s="151"/>
      <c r="AS306" s="73"/>
      <c r="AT306" s="74"/>
      <c r="AU306" s="150"/>
      <c r="AV306" s="149"/>
      <c r="AX306" s="94"/>
    </row>
    <row r="307" spans="2:50" s="67" customFormat="1" x14ac:dyDescent="0.2">
      <c r="B307" s="199"/>
      <c r="C307" s="73"/>
      <c r="D307" s="73"/>
      <c r="E307" s="73"/>
      <c r="F307" s="73"/>
      <c r="G307" s="73"/>
      <c r="H307" s="73"/>
      <c r="I307" s="153"/>
      <c r="J307" s="151"/>
      <c r="R307" s="73"/>
      <c r="S307" s="74"/>
      <c r="T307" s="148"/>
      <c r="U307" s="149"/>
      <c r="W307" s="94"/>
      <c r="Y307" s="199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153"/>
      <c r="AK307" s="151"/>
      <c r="AS307" s="73"/>
      <c r="AT307" s="74"/>
      <c r="AU307" s="150"/>
      <c r="AV307" s="149"/>
      <c r="AX307" s="94"/>
    </row>
    <row r="308" spans="2:50" s="67" customFormat="1" x14ac:dyDescent="0.2">
      <c r="B308" s="199"/>
      <c r="C308" s="73"/>
      <c r="D308" s="73"/>
      <c r="E308" s="73"/>
      <c r="F308" s="73"/>
      <c r="G308" s="73"/>
      <c r="H308" s="73"/>
      <c r="I308" s="153"/>
      <c r="J308" s="151"/>
      <c r="R308" s="73"/>
      <c r="S308" s="74"/>
      <c r="T308" s="148"/>
      <c r="U308" s="149"/>
      <c r="W308" s="94"/>
      <c r="Y308" s="199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153"/>
      <c r="AK308" s="151"/>
      <c r="AS308" s="73"/>
      <c r="AT308" s="74"/>
      <c r="AU308" s="150"/>
      <c r="AV308" s="149"/>
      <c r="AX308" s="94"/>
    </row>
    <row r="309" spans="2:50" s="67" customFormat="1" x14ac:dyDescent="0.2">
      <c r="B309" s="199"/>
      <c r="C309" s="73"/>
      <c r="D309" s="73"/>
      <c r="E309" s="73"/>
      <c r="F309" s="73"/>
      <c r="G309" s="73"/>
      <c r="H309" s="73"/>
      <c r="I309" s="153"/>
      <c r="J309" s="151"/>
      <c r="R309" s="73"/>
      <c r="S309" s="74"/>
      <c r="T309" s="148"/>
      <c r="U309" s="149"/>
      <c r="W309" s="94"/>
      <c r="Y309" s="199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153"/>
      <c r="AK309" s="151"/>
      <c r="AS309" s="73"/>
      <c r="AT309" s="74"/>
      <c r="AU309" s="150"/>
      <c r="AV309" s="149"/>
      <c r="AX309" s="94"/>
    </row>
    <row r="310" spans="2:50" s="67" customFormat="1" x14ac:dyDescent="0.2">
      <c r="B310" s="199"/>
      <c r="C310" s="73"/>
      <c r="D310" s="73"/>
      <c r="E310" s="73"/>
      <c r="F310" s="73"/>
      <c r="G310" s="73"/>
      <c r="H310" s="73"/>
      <c r="I310" s="153"/>
      <c r="J310" s="151"/>
      <c r="R310" s="73"/>
      <c r="S310" s="74"/>
      <c r="T310" s="148"/>
      <c r="U310" s="149"/>
      <c r="W310" s="94"/>
      <c r="Y310" s="199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153"/>
      <c r="AK310" s="151"/>
      <c r="AS310" s="73"/>
      <c r="AT310" s="74"/>
      <c r="AU310" s="150"/>
      <c r="AV310" s="149"/>
      <c r="AX310" s="94"/>
    </row>
    <row r="311" spans="2:50" s="67" customFormat="1" x14ac:dyDescent="0.2">
      <c r="B311" s="199"/>
      <c r="C311" s="73"/>
      <c r="D311" s="73"/>
      <c r="E311" s="73"/>
      <c r="F311" s="73"/>
      <c r="G311" s="73"/>
      <c r="H311" s="73"/>
      <c r="I311" s="153"/>
      <c r="J311" s="151"/>
      <c r="R311" s="73"/>
      <c r="S311" s="74"/>
      <c r="T311" s="148"/>
      <c r="U311" s="149"/>
      <c r="W311" s="94"/>
      <c r="Y311" s="199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153"/>
      <c r="AK311" s="151"/>
      <c r="AS311" s="73"/>
      <c r="AT311" s="74"/>
      <c r="AU311" s="150"/>
      <c r="AV311" s="149"/>
      <c r="AX311" s="94"/>
    </row>
    <row r="312" spans="2:50" s="67" customFormat="1" x14ac:dyDescent="0.2">
      <c r="B312" s="199"/>
      <c r="C312" s="73"/>
      <c r="D312" s="73"/>
      <c r="E312" s="73"/>
      <c r="F312" s="73"/>
      <c r="G312" s="73"/>
      <c r="H312" s="73"/>
      <c r="I312" s="153"/>
      <c r="J312" s="151"/>
      <c r="R312" s="73"/>
      <c r="S312" s="74"/>
      <c r="T312" s="148"/>
      <c r="U312" s="149"/>
      <c r="W312" s="94"/>
      <c r="Y312" s="199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153"/>
      <c r="AK312" s="151"/>
      <c r="AS312" s="73"/>
      <c r="AT312" s="74"/>
      <c r="AU312" s="150"/>
      <c r="AV312" s="149"/>
      <c r="AX312" s="94"/>
    </row>
    <row r="313" spans="2:50" s="67" customFormat="1" x14ac:dyDescent="0.2">
      <c r="B313" s="199"/>
      <c r="C313" s="73"/>
      <c r="D313" s="73"/>
      <c r="E313" s="73"/>
      <c r="F313" s="73"/>
      <c r="G313" s="73"/>
      <c r="H313" s="73"/>
      <c r="I313" s="153"/>
      <c r="J313" s="151"/>
      <c r="R313" s="73"/>
      <c r="S313" s="74"/>
      <c r="T313" s="148"/>
      <c r="U313" s="149"/>
      <c r="W313" s="94"/>
      <c r="Y313" s="199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153"/>
      <c r="AK313" s="151"/>
      <c r="AS313" s="73"/>
      <c r="AT313" s="74"/>
      <c r="AU313" s="150"/>
      <c r="AV313" s="149"/>
      <c r="AX313" s="94"/>
    </row>
    <row r="314" spans="2:50" s="67" customFormat="1" x14ac:dyDescent="0.2">
      <c r="B314" s="199"/>
      <c r="C314" s="73"/>
      <c r="D314" s="73"/>
      <c r="E314" s="73"/>
      <c r="F314" s="73"/>
      <c r="G314" s="73"/>
      <c r="H314" s="73"/>
      <c r="I314" s="153"/>
      <c r="J314" s="151"/>
      <c r="R314" s="73"/>
      <c r="S314" s="74"/>
      <c r="T314" s="148"/>
      <c r="U314" s="149"/>
      <c r="W314" s="94"/>
      <c r="Y314" s="199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153"/>
      <c r="AK314" s="151"/>
      <c r="AS314" s="73"/>
      <c r="AT314" s="74"/>
      <c r="AU314" s="150"/>
      <c r="AV314" s="149"/>
      <c r="AX314" s="94"/>
    </row>
    <row r="315" spans="2:50" s="67" customFormat="1" x14ac:dyDescent="0.2">
      <c r="B315" s="199"/>
      <c r="C315" s="73"/>
      <c r="D315" s="73"/>
      <c r="E315" s="73"/>
      <c r="F315" s="73"/>
      <c r="G315" s="73"/>
      <c r="H315" s="73"/>
      <c r="I315" s="153"/>
      <c r="J315" s="151"/>
      <c r="R315" s="73"/>
      <c r="S315" s="74"/>
      <c r="T315" s="148"/>
      <c r="U315" s="149"/>
      <c r="W315" s="94"/>
      <c r="Y315" s="199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153"/>
      <c r="AK315" s="151"/>
      <c r="AS315" s="73"/>
      <c r="AT315" s="74"/>
      <c r="AU315" s="150"/>
      <c r="AV315" s="149"/>
      <c r="AX315" s="94"/>
    </row>
    <row r="316" spans="2:50" s="67" customFormat="1" x14ac:dyDescent="0.2">
      <c r="B316" s="199"/>
      <c r="C316" s="73"/>
      <c r="D316" s="73"/>
      <c r="E316" s="73"/>
      <c r="F316" s="73"/>
      <c r="G316" s="73"/>
      <c r="H316" s="73"/>
      <c r="I316" s="153"/>
      <c r="J316" s="151"/>
      <c r="R316" s="73"/>
      <c r="S316" s="74"/>
      <c r="T316" s="148"/>
      <c r="U316" s="149"/>
      <c r="W316" s="94"/>
      <c r="Y316" s="199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153"/>
      <c r="AK316" s="151"/>
      <c r="AS316" s="73"/>
      <c r="AT316" s="74"/>
      <c r="AU316" s="150"/>
      <c r="AV316" s="149"/>
      <c r="AX316" s="94"/>
    </row>
    <row r="317" spans="2:50" s="67" customFormat="1" x14ac:dyDescent="0.2">
      <c r="B317" s="199"/>
      <c r="C317" s="73"/>
      <c r="D317" s="73"/>
      <c r="E317" s="73"/>
      <c r="F317" s="73"/>
      <c r="G317" s="73"/>
      <c r="H317" s="73"/>
      <c r="I317" s="153"/>
      <c r="J317" s="151"/>
      <c r="R317" s="73"/>
      <c r="S317" s="74"/>
      <c r="T317" s="148"/>
      <c r="U317" s="149"/>
      <c r="W317" s="94"/>
      <c r="Y317" s="199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153"/>
      <c r="AK317" s="151"/>
      <c r="AS317" s="73"/>
      <c r="AT317" s="74"/>
      <c r="AU317" s="150"/>
      <c r="AV317" s="149"/>
      <c r="AX317" s="94"/>
    </row>
    <row r="318" spans="2:50" s="67" customFormat="1" x14ac:dyDescent="0.2">
      <c r="B318" s="199"/>
      <c r="C318" s="73"/>
      <c r="D318" s="73"/>
      <c r="E318" s="73"/>
      <c r="F318" s="73"/>
      <c r="G318" s="73"/>
      <c r="H318" s="73"/>
      <c r="I318" s="153"/>
      <c r="J318" s="151"/>
      <c r="R318" s="73"/>
      <c r="S318" s="74"/>
      <c r="T318" s="148"/>
      <c r="U318" s="149"/>
      <c r="W318" s="94"/>
      <c r="Y318" s="199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153"/>
      <c r="AK318" s="151"/>
      <c r="AS318" s="73"/>
      <c r="AT318" s="74"/>
      <c r="AU318" s="150"/>
      <c r="AV318" s="149"/>
      <c r="AX318" s="94"/>
    </row>
    <row r="319" spans="2:50" s="67" customFormat="1" x14ac:dyDescent="0.2">
      <c r="B319" s="199"/>
      <c r="C319" s="73"/>
      <c r="D319" s="73"/>
      <c r="E319" s="73"/>
      <c r="F319" s="73"/>
      <c r="G319" s="73"/>
      <c r="H319" s="73"/>
      <c r="I319" s="153"/>
      <c r="J319" s="151"/>
      <c r="R319" s="73"/>
      <c r="S319" s="74"/>
      <c r="T319" s="148"/>
      <c r="U319" s="149"/>
      <c r="W319" s="94"/>
      <c r="Y319" s="199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153"/>
      <c r="AK319" s="151"/>
      <c r="AS319" s="73"/>
      <c r="AT319" s="74"/>
      <c r="AU319" s="150"/>
      <c r="AV319" s="149"/>
      <c r="AX319" s="94"/>
    </row>
    <row r="320" spans="2:50" s="67" customFormat="1" x14ac:dyDescent="0.2">
      <c r="B320" s="199"/>
      <c r="C320" s="73"/>
      <c r="D320" s="73"/>
      <c r="E320" s="73"/>
      <c r="F320" s="73"/>
      <c r="G320" s="73"/>
      <c r="H320" s="73"/>
      <c r="I320" s="153"/>
      <c r="J320" s="151"/>
      <c r="R320" s="73"/>
      <c r="S320" s="74"/>
      <c r="T320" s="148"/>
      <c r="U320" s="149"/>
      <c r="W320" s="94"/>
      <c r="Y320" s="199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153"/>
      <c r="AK320" s="151"/>
      <c r="AS320" s="73"/>
      <c r="AT320" s="74"/>
      <c r="AU320" s="150"/>
      <c r="AV320" s="149"/>
      <c r="AX320" s="94"/>
    </row>
    <row r="321" spans="2:50" s="67" customFormat="1" x14ac:dyDescent="0.2">
      <c r="B321" s="199"/>
      <c r="C321" s="73"/>
      <c r="D321" s="73"/>
      <c r="E321" s="73"/>
      <c r="F321" s="73"/>
      <c r="G321" s="73"/>
      <c r="H321" s="73"/>
      <c r="I321" s="153"/>
      <c r="J321" s="151"/>
      <c r="R321" s="73"/>
      <c r="S321" s="74"/>
      <c r="T321" s="148"/>
      <c r="U321" s="149"/>
      <c r="W321" s="94"/>
      <c r="Y321" s="199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153"/>
      <c r="AK321" s="151"/>
      <c r="AS321" s="73"/>
      <c r="AT321" s="74"/>
      <c r="AU321" s="150"/>
      <c r="AV321" s="149"/>
      <c r="AX321" s="94"/>
    </row>
    <row r="322" spans="2:50" s="67" customFormat="1" x14ac:dyDescent="0.2">
      <c r="B322" s="199"/>
      <c r="C322" s="73"/>
      <c r="D322" s="73"/>
      <c r="E322" s="73"/>
      <c r="F322" s="73"/>
      <c r="G322" s="73"/>
      <c r="H322" s="73"/>
      <c r="I322" s="153"/>
      <c r="J322" s="151"/>
      <c r="R322" s="73"/>
      <c r="S322" s="74"/>
      <c r="T322" s="148"/>
      <c r="U322" s="149"/>
      <c r="W322" s="94"/>
      <c r="Y322" s="199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153"/>
      <c r="AK322" s="151"/>
      <c r="AS322" s="73"/>
      <c r="AT322" s="74"/>
      <c r="AU322" s="150"/>
      <c r="AV322" s="149"/>
      <c r="AX322" s="94"/>
    </row>
    <row r="323" spans="2:50" s="67" customFormat="1" x14ac:dyDescent="0.2">
      <c r="B323" s="199"/>
      <c r="C323" s="73"/>
      <c r="D323" s="73"/>
      <c r="E323" s="73"/>
      <c r="F323" s="73"/>
      <c r="G323" s="73"/>
      <c r="H323" s="73"/>
      <c r="I323" s="153"/>
      <c r="J323" s="151"/>
      <c r="R323" s="73"/>
      <c r="S323" s="74"/>
      <c r="T323" s="148"/>
      <c r="U323" s="149"/>
      <c r="W323" s="94"/>
      <c r="Y323" s="199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153"/>
      <c r="AK323" s="151"/>
      <c r="AS323" s="73"/>
      <c r="AT323" s="74"/>
      <c r="AU323" s="150"/>
      <c r="AV323" s="149"/>
      <c r="AX323" s="94"/>
    </row>
    <row r="324" spans="2:50" x14ac:dyDescent="0.2">
      <c r="T324" s="148"/>
      <c r="U324" s="149"/>
      <c r="AU324" s="150"/>
      <c r="AV324" s="149"/>
    </row>
    <row r="325" spans="2:50" x14ac:dyDescent="0.2">
      <c r="T325" s="148"/>
      <c r="U325" s="149"/>
      <c r="AU325" s="150"/>
      <c r="AV325" s="149"/>
    </row>
    <row r="326" spans="2:50" x14ac:dyDescent="0.2">
      <c r="T326" s="148"/>
      <c r="U326" s="149"/>
      <c r="AU326" s="150"/>
      <c r="AV326" s="149"/>
    </row>
    <row r="327" spans="2:50" x14ac:dyDescent="0.2">
      <c r="T327" s="148"/>
      <c r="U327" s="149"/>
      <c r="AU327" s="150"/>
      <c r="AV327" s="149"/>
    </row>
    <row r="328" spans="2:50" x14ac:dyDescent="0.2">
      <c r="T328" s="148"/>
      <c r="U328" s="149"/>
      <c r="AU328" s="150"/>
      <c r="AV328" s="149"/>
    </row>
    <row r="329" spans="2:50" x14ac:dyDescent="0.2">
      <c r="T329" s="148"/>
      <c r="U329" s="149"/>
      <c r="AU329" s="150"/>
      <c r="AV329" s="149"/>
    </row>
    <row r="330" spans="2:50" x14ac:dyDescent="0.2">
      <c r="T330" s="148"/>
      <c r="U330" s="149"/>
      <c r="AU330" s="150"/>
      <c r="AV330" s="149"/>
    </row>
    <row r="331" spans="2:50" x14ac:dyDescent="0.2">
      <c r="T331" s="148"/>
      <c r="U331" s="149"/>
      <c r="AU331" s="150"/>
      <c r="AV331" s="149"/>
    </row>
    <row r="332" spans="2:50" x14ac:dyDescent="0.2">
      <c r="T332" s="148"/>
      <c r="U332" s="149"/>
      <c r="AU332" s="150"/>
      <c r="AV332" s="149"/>
    </row>
    <row r="333" spans="2:50" x14ac:dyDescent="0.2">
      <c r="T333" s="148"/>
      <c r="U333" s="149"/>
      <c r="AU333" s="150"/>
      <c r="AV333" s="149"/>
    </row>
    <row r="334" spans="2:50" x14ac:dyDescent="0.2">
      <c r="T334" s="148"/>
      <c r="U334" s="149"/>
      <c r="AU334" s="150"/>
      <c r="AV334" s="149"/>
    </row>
    <row r="335" spans="2:50" x14ac:dyDescent="0.2">
      <c r="T335" s="148"/>
      <c r="U335" s="149"/>
      <c r="AU335" s="150"/>
      <c r="AV335" s="149"/>
    </row>
    <row r="336" spans="2:50" x14ac:dyDescent="0.2">
      <c r="T336" s="148"/>
      <c r="U336" s="149"/>
      <c r="AU336" s="150"/>
      <c r="AV336" s="149"/>
    </row>
    <row r="337" spans="20:48" x14ac:dyDescent="0.2">
      <c r="T337" s="148"/>
      <c r="U337" s="149"/>
      <c r="AU337" s="150"/>
      <c r="AV337" s="149"/>
    </row>
    <row r="338" spans="20:48" x14ac:dyDescent="0.2">
      <c r="T338" s="148"/>
      <c r="U338" s="149"/>
      <c r="AU338" s="150"/>
      <c r="AV338" s="149"/>
    </row>
    <row r="405" spans="2:50" s="67" customFormat="1" x14ac:dyDescent="0.2">
      <c r="B405" s="199"/>
      <c r="C405" s="73"/>
      <c r="D405" s="73"/>
      <c r="E405" s="73"/>
      <c r="F405" s="73"/>
      <c r="G405" s="73"/>
      <c r="H405" s="73"/>
      <c r="I405" s="153"/>
      <c r="J405" s="151"/>
      <c r="R405" s="73"/>
      <c r="S405" s="74"/>
      <c r="T405" s="167"/>
      <c r="U405" s="168"/>
      <c r="W405" s="94"/>
      <c r="Y405" s="199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153"/>
      <c r="AK405" s="151"/>
      <c r="AS405" s="73"/>
      <c r="AT405" s="74"/>
      <c r="AU405" s="169"/>
      <c r="AV405" s="168"/>
      <c r="AX405" s="94"/>
    </row>
    <row r="498" spans="2:50" s="67" customFormat="1" x14ac:dyDescent="0.2">
      <c r="B498" s="199"/>
      <c r="C498" s="73"/>
      <c r="D498" s="73"/>
      <c r="E498" s="73"/>
      <c r="F498" s="73"/>
      <c r="G498" s="73"/>
      <c r="H498" s="73"/>
      <c r="I498" s="153"/>
      <c r="J498" s="151"/>
      <c r="R498" s="73"/>
      <c r="S498" s="74"/>
      <c r="T498" s="167"/>
      <c r="U498" s="168"/>
      <c r="W498" s="94"/>
      <c r="Y498" s="199"/>
      <c r="Z498" s="73"/>
      <c r="AA498" s="73"/>
      <c r="AB498" s="73"/>
      <c r="AC498" s="73"/>
      <c r="AD498" s="73"/>
      <c r="AE498" s="73"/>
      <c r="AF498" s="73"/>
      <c r="AG498" s="73"/>
      <c r="AH498" s="73"/>
      <c r="AI498" s="73"/>
      <c r="AJ498" s="153"/>
      <c r="AK498" s="151"/>
      <c r="AS498" s="73"/>
      <c r="AT498" s="74"/>
      <c r="AU498" s="169"/>
      <c r="AV498" s="168"/>
      <c r="AX498" s="94"/>
    </row>
  </sheetData>
  <sheetProtection algorithmName="SHA-512" hashValue="m0uEAkUZjhBWph8eRbrlWicKbHjNWWIXXQmBDS+jRw90zs35bdJmr5SG+HSEFV0WZm8VPGj9vCMV7kC1Yvlkuw==" saltValue="nsjgHS52UHWWfjRwLnZlOQ==" spinCount="100000" sheet="1" objects="1" scenarios="1" formatCells="0" formatColumns="0" formatRows="0" insertColumns="0" insertRows="0"/>
  <mergeCells count="20">
    <mergeCell ref="AT6:AV6"/>
    <mergeCell ref="C1:G4"/>
    <mergeCell ref="AA1:AH4"/>
    <mergeCell ref="J2:P4"/>
    <mergeCell ref="S2:U2"/>
    <mergeCell ref="AJ2:AR4"/>
    <mergeCell ref="S7:S10"/>
    <mergeCell ref="AT7:AT10"/>
    <mergeCell ref="S11:S14"/>
    <mergeCell ref="AT11:AT14"/>
    <mergeCell ref="S15:S16"/>
    <mergeCell ref="T15:T16"/>
    <mergeCell ref="U15:U16"/>
    <mergeCell ref="AT15:AT16"/>
    <mergeCell ref="AU15:AU16"/>
    <mergeCell ref="AV15:AV16"/>
    <mergeCell ref="S18:S20"/>
    <mergeCell ref="AT18:AT20"/>
    <mergeCell ref="S22:S28"/>
    <mergeCell ref="AT22:AT28"/>
  </mergeCells>
  <conditionalFormatting sqref="U13">
    <cfRule type="cellIs" dxfId="9" priority="45" stopIfTrue="1" operator="notBetween">
      <formula>0</formula>
      <formula>5</formula>
    </cfRule>
  </conditionalFormatting>
  <conditionalFormatting sqref="U15">
    <cfRule type="cellIs" dxfId="8" priority="41" stopIfTrue="1" operator="greaterThan">
      <formula>8</formula>
    </cfRule>
  </conditionalFormatting>
  <conditionalFormatting sqref="U18:U20">
    <cfRule type="cellIs" dxfId="7" priority="44" stopIfTrue="1" operator="notBetween">
      <formula>0</formula>
      <formula>5</formula>
    </cfRule>
  </conditionalFormatting>
  <conditionalFormatting sqref="U22:U25">
    <cfRule type="cellIs" dxfId="6" priority="42" operator="greaterThan">
      <formula>5</formula>
    </cfRule>
  </conditionalFormatting>
  <conditionalFormatting sqref="U26:U28">
    <cfRule type="cellIs" dxfId="5" priority="43" operator="greaterThan">
      <formula>8</formula>
    </cfRule>
  </conditionalFormatting>
  <conditionalFormatting sqref="AV13">
    <cfRule type="cellIs" dxfId="4" priority="50" stopIfTrue="1" operator="notBetween">
      <formula>0</formula>
      <formula>5</formula>
    </cfRule>
  </conditionalFormatting>
  <conditionalFormatting sqref="AV15">
    <cfRule type="cellIs" dxfId="3" priority="46" stopIfTrue="1" operator="greaterThan">
      <formula>8</formula>
    </cfRule>
  </conditionalFormatting>
  <conditionalFormatting sqref="AV18:AV20">
    <cfRule type="cellIs" dxfId="2" priority="49" stopIfTrue="1" operator="notBetween">
      <formula>0</formula>
      <formula>5</formula>
    </cfRule>
  </conditionalFormatting>
  <conditionalFormatting sqref="AV22:AV25">
    <cfRule type="cellIs" dxfId="1" priority="47" operator="greaterThan">
      <formula>5</formula>
    </cfRule>
  </conditionalFormatting>
  <conditionalFormatting sqref="AV26:AV28">
    <cfRule type="cellIs" dxfId="0" priority="48" operator="greaterThan">
      <formula>8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How-to use</vt:lpstr>
      <vt:lpstr>Cuboid</vt:lpstr>
      <vt:lpstr>Spectro device Setting</vt:lpstr>
      <vt:lpstr>Multi sample measure</vt:lpstr>
      <vt:lpstr>Single measure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Prabhu Natrajan</cp:lastModifiedBy>
  <cp:lastPrinted>2022-07-07T04:43:52Z</cp:lastPrinted>
  <dcterms:created xsi:type="dcterms:W3CDTF">2019-05-29T10:34:03Z</dcterms:created>
  <dcterms:modified xsi:type="dcterms:W3CDTF">2026-03-24T08:56:31Z</dcterms:modified>
</cp:coreProperties>
</file>